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" yWindow="0" windowWidth="20730" windowHeight="10215"/>
  </bookViews>
  <sheets>
    <sheet name="ассигн" sheetId="1" r:id="rId1"/>
  </sheets>
  <definedNames>
    <definedName name="_xlnm.Print_Titles" localSheetId="0">ассигн!$12:$14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1"/>
  <c r="V22"/>
  <c r="V21" s="1"/>
  <c r="X21"/>
  <c r="X24"/>
  <c r="V34"/>
  <c r="V33" s="1"/>
  <c r="V25" s="1"/>
  <c r="V24" s="1"/>
  <c r="Y34"/>
  <c r="X33"/>
  <c r="Y33"/>
  <c r="Y24" s="1"/>
  <c r="Y21" s="1"/>
  <c r="Y18" l="1"/>
  <c r="X18"/>
  <c r="V31"/>
  <c r="Y44"/>
  <c r="X44"/>
  <c r="X43" s="1"/>
  <c r="X42" s="1"/>
  <c r="X41" s="1"/>
  <c r="Y43"/>
  <c r="Y42" s="1"/>
  <c r="Y41" s="1"/>
  <c r="V41"/>
  <c r="V42"/>
  <c r="V43"/>
  <c r="V44"/>
  <c r="V96"/>
  <c r="Y39" l="1"/>
  <c r="X39"/>
  <c r="X38" s="1"/>
  <c r="Y38"/>
  <c r="V39"/>
  <c r="V38" s="1"/>
  <c r="Y58"/>
  <c r="Y57" s="1"/>
  <c r="Y56" s="1"/>
  <c r="Y55" s="1"/>
  <c r="Y54" s="1"/>
  <c r="X58"/>
  <c r="X57" s="1"/>
  <c r="X56" s="1"/>
  <c r="X55" s="1"/>
  <c r="X54" s="1"/>
  <c r="V58"/>
  <c r="V57" s="1"/>
  <c r="V56" s="1"/>
  <c r="V55" s="1"/>
  <c r="V54" s="1"/>
  <c r="Y98"/>
  <c r="Y97" s="1"/>
  <c r="Y95" s="1"/>
  <c r="Y96" s="1"/>
  <c r="X98"/>
  <c r="X97" s="1"/>
  <c r="X95" s="1"/>
  <c r="X96" s="1"/>
  <c r="Y93"/>
  <c r="Y92" s="1"/>
  <c r="Y90" s="1"/>
  <c r="X93"/>
  <c r="X92" s="1"/>
  <c r="X90" s="1"/>
  <c r="Y87"/>
  <c r="X87"/>
  <c r="X86" s="1"/>
  <c r="X84" s="1"/>
  <c r="Y86"/>
  <c r="Y84" s="1"/>
  <c r="Y81"/>
  <c r="X81"/>
  <c r="Y80"/>
  <c r="X80"/>
  <c r="Y78"/>
  <c r="X78"/>
  <c r="X77" s="1"/>
  <c r="Y77"/>
  <c r="Y75"/>
  <c r="Y74" s="1"/>
  <c r="X75"/>
  <c r="X74" s="1"/>
  <c r="Y64"/>
  <c r="Y63" s="1"/>
  <c r="X64"/>
  <c r="X63" s="1"/>
  <c r="Y52"/>
  <c r="X52"/>
  <c r="Y50"/>
  <c r="Y49" s="1"/>
  <c r="X50"/>
  <c r="X31"/>
  <c r="Y29"/>
  <c r="X29"/>
  <c r="Y27"/>
  <c r="X27"/>
  <c r="X26" s="1"/>
  <c r="Y19"/>
  <c r="X19"/>
  <c r="V93"/>
  <c r="V92" s="1"/>
  <c r="V90" s="1"/>
  <c r="V91" s="1"/>
  <c r="V87"/>
  <c r="V86" s="1"/>
  <c r="V84" s="1"/>
  <c r="V81"/>
  <c r="V80" s="1"/>
  <c r="V78"/>
  <c r="V77" s="1"/>
  <c r="V75"/>
  <c r="V74" s="1"/>
  <c r="V70" s="1"/>
  <c r="V69" s="1"/>
  <c r="V64"/>
  <c r="V63" s="1"/>
  <c r="V50"/>
  <c r="V52"/>
  <c r="V29"/>
  <c r="V27"/>
  <c r="V19"/>
  <c r="V67" l="1"/>
  <c r="V68"/>
  <c r="Y16"/>
  <c r="Y17"/>
  <c r="Y47"/>
  <c r="Y46" s="1"/>
  <c r="Y48"/>
  <c r="V36"/>
  <c r="V37"/>
  <c r="V18"/>
  <c r="V17" s="1"/>
  <c r="V16" s="1"/>
  <c r="V61"/>
  <c r="V60" s="1"/>
  <c r="V62"/>
  <c r="V83"/>
  <c r="V85"/>
  <c r="X16"/>
  <c r="X17"/>
  <c r="X25"/>
  <c r="Y89"/>
  <c r="Y91"/>
  <c r="X89"/>
  <c r="X91"/>
  <c r="X83"/>
  <c r="X85"/>
  <c r="Y83"/>
  <c r="Y85"/>
  <c r="Y61"/>
  <c r="Y60" s="1"/>
  <c r="Y62"/>
  <c r="X61"/>
  <c r="X60" s="1"/>
  <c r="X62"/>
  <c r="X36"/>
  <c r="X37"/>
  <c r="Y36"/>
  <c r="Y37"/>
  <c r="V89"/>
  <c r="X49"/>
  <c r="V72"/>
  <c r="V73" s="1"/>
  <c r="Y26"/>
  <c r="Y72"/>
  <c r="X72"/>
  <c r="V26"/>
  <c r="V49"/>
  <c r="X15" l="1"/>
  <c r="Y70"/>
  <c r="Y69" s="1"/>
  <c r="Y68" s="1"/>
  <c r="Y73"/>
  <c r="V47"/>
  <c r="V46" s="1"/>
  <c r="V48"/>
  <c r="X70"/>
  <c r="X69" s="1"/>
  <c r="X68" s="1"/>
  <c r="X73"/>
  <c r="Y15"/>
  <c r="Y25"/>
  <c r="X47"/>
  <c r="X46" s="1"/>
  <c r="X48"/>
  <c r="V15"/>
  <c r="V66"/>
  <c r="Y67"/>
  <c r="Y66" s="1"/>
  <c r="Y100" l="1"/>
  <c r="X67"/>
  <c r="X66" s="1"/>
  <c r="X100" s="1"/>
  <c r="V100"/>
</calcChain>
</file>

<file path=xl/sharedStrings.xml><?xml version="1.0" encoding="utf-8"?>
<sst xmlns="http://schemas.openxmlformats.org/spreadsheetml/2006/main" count="371" uniqueCount="93">
  <si>
    <t xml:space="preserve">                                    ___________________</t>
  </si>
  <si>
    <t/>
  </si>
  <si>
    <t>ОБЩЕГОСУДАРСТВЕННЫЕ ВОПРОСЫ</t>
  </si>
  <si>
    <t>Вид изменений</t>
  </si>
  <si>
    <t>Подвид (код)</t>
  </si>
  <si>
    <t>КВР</t>
  </si>
  <si>
    <t>КЦСР</t>
  </si>
  <si>
    <t>ПР</t>
  </si>
  <si>
    <t>РЗ</t>
  </si>
  <si>
    <t>Наименование</t>
  </si>
  <si>
    <t>ВР</t>
  </si>
  <si>
    <t>РзПр (подраздел)</t>
  </si>
  <si>
    <t>КОСГУ</t>
  </si>
  <si>
    <t>руб.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</si>
  <si>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</si>
  <si>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</si>
  <si>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</si>
  <si>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</si>
  <si>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</si>
  <si>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</si>
  <si>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</si>
  <si>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</si>
  <si>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</si>
  <si>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</si>
  <si>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Дорожное хозяйство (дорожные фонды)</t>
  </si>
  <si>
    <t>Жилищное хозяйство</t>
  </si>
  <si>
    <t>Благоустройство</t>
  </si>
  <si>
    <t xml:space="preserve">Реализация мероприятий на организацию и содержание мест захоронения в границах поселений  </t>
  </si>
  <si>
    <t>Прочие мероприятия по благоустройству поселений</t>
  </si>
  <si>
    <t>Культура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</si>
  <si>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</si>
  <si>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</si>
  <si>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</si>
  <si>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Функционирование высшего должностного лица субъекта Российской Федерации и муниципального образования</t>
  </si>
  <si>
    <t>Высшее должностное лицо органа местного самоуправления</t>
  </si>
  <si>
    <t>Расходы на обеспечение функций муниципальных органов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</si>
  <si>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</si>
  <si>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</si>
  <si>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</t>
  </si>
  <si>
    <t>НАЦИОНАЛЬНАЯ БЕЗОПАСНОСТЬ И ПРАВООХРАНИТЕЛЬНАЯ ДЕЯТЕЛЬНОСТЬ</t>
  </si>
  <si>
    <t>Муниципальная программа поселения по чрезвычайным ситуациям Куйбышевского района</t>
  </si>
  <si>
    <t>НАЦИОНАЛЬНАЯ ЭКОНОМИКА</t>
  </si>
  <si>
    <t>Содержание автомобильных дорог и дорожных сооружений</t>
  </si>
  <si>
    <t>ЖИЛИЩНО-КОММУНАЛЬНОЕ ХОЗЯЙСТВО</t>
  </si>
  <si>
    <t>Мероприятия в области жилищного хозяйства</t>
  </si>
  <si>
    <t>Реализация мероприятий на уличное освещение в границах поселения</t>
  </si>
  <si>
    <t>КУЛЬТУРА, КИНЕМАТОГРАФИЯ</t>
  </si>
  <si>
    <t xml:space="preserve">Расходы на обеспечение деятельности (оказание услуг) муниципальных учреждений культуры и мероприятий в сфере культуры и кинематографии </t>
  </si>
  <si>
    <t>СОЦИАЛЬНАЯ ПОЛИТИКА</t>
  </si>
  <si>
    <t>Выплата муниципальной социальной доплаты к пенсии</t>
  </si>
  <si>
    <t>Условно утвержденные расходы</t>
  </si>
  <si>
    <t>99.0.00.00000</t>
  </si>
  <si>
    <t>99.0.00.01100</t>
  </si>
  <si>
    <t>99.0.00.01400</t>
  </si>
  <si>
    <t>99.0.00.51180</t>
  </si>
  <si>
    <t>20.0.00.00000</t>
  </si>
  <si>
    <t>20.0.00.79500</t>
  </si>
  <si>
    <t>99.0.00.04310</t>
  </si>
  <si>
    <t>99.0.00.05120</t>
  </si>
  <si>
    <t>99.0.00.05310</t>
  </si>
  <si>
    <t>99.0.00.05340</t>
  </si>
  <si>
    <t>99.0.00.05350</t>
  </si>
  <si>
    <t>99.0.00.08190</t>
  </si>
  <si>
    <t>99.0.00.10100</t>
  </si>
  <si>
    <t>01</t>
  </si>
  <si>
    <t>02</t>
  </si>
  <si>
    <t>04</t>
  </si>
  <si>
    <t>06</t>
  </si>
  <si>
    <t>03</t>
  </si>
  <si>
    <t>09</t>
  </si>
  <si>
    <t>05</t>
  </si>
  <si>
    <t>08</t>
  </si>
  <si>
    <t>900</t>
  </si>
  <si>
    <t>990</t>
  </si>
  <si>
    <t>Итого:</t>
  </si>
  <si>
    <t>310</t>
  </si>
  <si>
    <t>300</t>
  </si>
  <si>
    <t>Сумма на 2024 год</t>
  </si>
  <si>
    <t>Непрограммные направления бюджета</t>
  </si>
  <si>
    <t>10</t>
  </si>
  <si>
    <t>99</t>
  </si>
  <si>
    <t>Резервные фонды</t>
  </si>
  <si>
    <t>Резервные фонды местного бюджета</t>
  </si>
  <si>
    <t>Резервные средства</t>
  </si>
  <si>
    <t>11</t>
  </si>
  <si>
    <t>99.0.00.01700</t>
  </si>
  <si>
    <t>Гражданская оборона</t>
  </si>
  <si>
    <t>Сумма на 2023 год</t>
  </si>
  <si>
    <t>Сумма на 2025 год</t>
  </si>
  <si>
    <t>Реализация мероприятий по обеспечению сбалансированности местных бюджетов  государственной программы Новосибирской области "Управление  финансами в Новосибирской области"</t>
  </si>
  <si>
    <t>99.0.00.70510</t>
  </si>
  <si>
    <t>Приложение 2
к решению сессии Совета депутатов Веснянского сельсовета Куйбышевского района Новосибирской области "О бюджетеВеснянского сельсовета Куйбышевского района Новосибирской области на 2023 год и плановый период 2024 и 2025 годов"</t>
  </si>
  <si>
    <t xml:space="preserve">Распределение бюджетных ассигнований бюджета Веснянского сельсовета Куйбышевского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2023 год и плановый период 2024 и 2025 годов </t>
  </si>
</sst>
</file>

<file path=xl/styles.xml><?xml version="1.0" encoding="utf-8"?>
<styleSheet xmlns="http://schemas.openxmlformats.org/spreadsheetml/2006/main">
  <numFmts count="5">
    <numFmt numFmtId="164" formatCode="00"/>
    <numFmt numFmtId="165" formatCode="000;[Red]\-000;&quot;&quot;"/>
    <numFmt numFmtId="166" formatCode="00;[Red]\-00;&quot;&quot;"/>
    <numFmt numFmtId="167" formatCode="000"/>
    <numFmt numFmtId="168" formatCode="0000"/>
  </numFmts>
  <fonts count="12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7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5" fillId="0" borderId="0" xfId="1"/>
    <xf numFmtId="0" fontId="5" fillId="0" borderId="0" xfId="1" applyProtection="1">
      <protection hidden="1"/>
    </xf>
    <xf numFmtId="0" fontId="5" fillId="0" borderId="0" xfId="1" applyFont="1" applyFill="1" applyProtection="1">
      <protection hidden="1"/>
    </xf>
    <xf numFmtId="0" fontId="0" fillId="0" borderId="0" xfId="0" applyAlignment="1"/>
    <xf numFmtId="0" fontId="3" fillId="0" borderId="11" xfId="0" applyFont="1" applyBorder="1" applyAlignment="1">
      <alignment vertical="center" wrapText="1"/>
    </xf>
    <xf numFmtId="0" fontId="0" fillId="0" borderId="0" xfId="0" applyFont="1" applyFill="1" applyBorder="1" applyProtection="1">
      <protection hidden="1"/>
    </xf>
    <xf numFmtId="168" fontId="1" fillId="0" borderId="0" xfId="0" applyNumberFormat="1" applyFont="1" applyFill="1" applyBorder="1" applyAlignment="1" applyProtection="1">
      <alignment wrapText="1"/>
      <protection hidden="1"/>
    </xf>
    <xf numFmtId="167" fontId="2" fillId="0" borderId="0" xfId="0" applyNumberFormat="1" applyFont="1" applyFill="1" applyBorder="1" applyAlignment="1" applyProtection="1">
      <protection hidden="1"/>
    </xf>
    <xf numFmtId="164" fontId="2" fillId="0" borderId="0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NumberFormat="1" applyFont="1" applyFill="1" applyBorder="1" applyAlignment="1" applyProtection="1">
      <alignment horizontal="right" vertical="center"/>
      <protection hidden="1"/>
    </xf>
    <xf numFmtId="49" fontId="9" fillId="0" borderId="11" xfId="0" applyNumberFormat="1" applyFont="1" applyBorder="1" applyAlignment="1">
      <alignment horizontal="right" vertical="center"/>
    </xf>
    <xf numFmtId="0" fontId="10" fillId="0" borderId="0" xfId="0" applyFont="1" applyFill="1" applyProtection="1">
      <protection hidden="1"/>
    </xf>
    <xf numFmtId="0" fontId="10" fillId="0" borderId="0" xfId="0" applyFont="1"/>
    <xf numFmtId="0" fontId="5" fillId="0" borderId="0" xfId="0" applyFont="1" applyFill="1" applyProtection="1">
      <protection hidden="1"/>
    </xf>
    <xf numFmtId="0" fontId="11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0" xfId="0" applyFont="1"/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49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Protection="1">
      <protection hidden="1"/>
    </xf>
    <xf numFmtId="167" fontId="1" fillId="0" borderId="0" xfId="0" applyNumberFormat="1" applyFont="1" applyFill="1" applyBorder="1" applyAlignment="1" applyProtection="1">
      <protection hidden="1"/>
    </xf>
    <xf numFmtId="164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0" fontId="3" fillId="0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NumberFormat="1" applyFont="1" applyFill="1" applyBorder="1" applyAlignment="1" applyProtection="1">
      <alignment horizontal="center" vertical="center"/>
      <protection hidden="1"/>
    </xf>
    <xf numFmtId="0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5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65" fontId="2" fillId="0" borderId="1" xfId="0" applyNumberFormat="1" applyFont="1" applyFill="1" applyBorder="1" applyAlignment="1" applyProtection="1">
      <alignment horizontal="center" vertical="center"/>
      <protection hidden="1"/>
    </xf>
    <xf numFmtId="165" fontId="9" fillId="0" borderId="1" xfId="0" applyNumberFormat="1" applyFont="1" applyFill="1" applyBorder="1" applyAlignment="1" applyProtection="1">
      <alignment horizontal="center" vertical="center"/>
      <protection hidden="1"/>
    </xf>
    <xf numFmtId="166" fontId="1" fillId="0" borderId="1" xfId="0" applyNumberFormat="1" applyFont="1" applyFill="1" applyBorder="1" applyAlignment="1" applyProtection="1">
      <alignment horizontal="center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hidden="1"/>
    </xf>
    <xf numFmtId="166" fontId="2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>
      <alignment vertical="center" wrapText="1"/>
    </xf>
    <xf numFmtId="49" fontId="3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0" xfId="0" applyFont="1" applyBorder="1" applyAlignment="1">
      <alignment vertical="center" wrapText="1"/>
    </xf>
    <xf numFmtId="49" fontId="9" fillId="0" borderId="1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Protection="1"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/>
    <xf numFmtId="0" fontId="3" fillId="0" borderId="1" xfId="0" applyFont="1" applyBorder="1"/>
    <xf numFmtId="0" fontId="0" fillId="0" borderId="1" xfId="0" applyFont="1" applyFill="1" applyBorder="1" applyProtection="1">
      <protection hidden="1"/>
    </xf>
    <xf numFmtId="0" fontId="9" fillId="0" borderId="1" xfId="0" applyFont="1" applyBorder="1"/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/>
    <xf numFmtId="4" fontId="3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hidden="1"/>
    </xf>
    <xf numFmtId="0" fontId="9" fillId="0" borderId="4" xfId="0" applyNumberFormat="1" applyFont="1" applyFill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6" fillId="0" borderId="0" xfId="2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/>
    <xf numFmtId="0" fontId="0" fillId="0" borderId="0" xfId="0" applyNumberFormat="1" applyFont="1" applyFill="1" applyAlignment="1" applyProtection="1">
      <alignment horizont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top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1"/>
  <sheetViews>
    <sheetView tabSelected="1" view="pageBreakPreview" topLeftCell="A83" zoomScaleSheetLayoutView="100" workbookViewId="0">
      <selection activeCell="V66" sqref="V66"/>
    </sheetView>
  </sheetViews>
  <sheetFormatPr defaultColWidth="9.140625" defaultRowHeight="12.75"/>
  <cols>
    <col min="1" max="1" width="1.5703125" customWidth="1"/>
    <col min="2" max="13" width="0" hidden="1" customWidth="1"/>
    <col min="14" max="14" width="49.5703125" customWidth="1"/>
    <col min="15" max="15" width="6.85546875" customWidth="1"/>
    <col min="16" max="16" width="5.7109375" customWidth="1"/>
    <col min="17" max="17" width="0" hidden="1" customWidth="1"/>
    <col min="18" max="18" width="18.42578125" customWidth="1"/>
    <col min="19" max="19" width="6.85546875" customWidth="1"/>
    <col min="20" max="21" width="0" hidden="1" customWidth="1"/>
    <col min="22" max="22" width="17" customWidth="1"/>
    <col min="23" max="23" width="0" hidden="1" customWidth="1"/>
    <col min="24" max="24" width="17.140625" customWidth="1"/>
    <col min="25" max="25" width="18.5703125" customWidth="1"/>
    <col min="26" max="27" width="0" hidden="1" customWidth="1"/>
    <col min="28" max="28" width="0.140625" customWidth="1"/>
    <col min="29" max="256" width="9.140625" customWidth="1"/>
  </cols>
  <sheetData>
    <row r="1" spans="1:28" ht="14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96" t="s">
        <v>91</v>
      </c>
      <c r="W1" s="97"/>
      <c r="X1" s="97"/>
      <c r="Y1" s="97"/>
      <c r="Z1" s="16"/>
      <c r="AA1" s="16"/>
      <c r="AB1" s="16"/>
    </row>
    <row r="2" spans="1:28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97"/>
      <c r="W2" s="97"/>
      <c r="X2" s="97"/>
      <c r="Y2" s="97"/>
      <c r="Z2" s="16"/>
      <c r="AA2" s="16"/>
      <c r="AB2" s="16"/>
    </row>
    <row r="3" spans="1:28" ht="14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97"/>
      <c r="W3" s="97"/>
      <c r="X3" s="97"/>
      <c r="Y3" s="97"/>
      <c r="Z3" s="16"/>
      <c r="AA3" s="16"/>
      <c r="AB3" s="16"/>
    </row>
    <row r="4" spans="1:28" ht="14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97"/>
      <c r="W4" s="97"/>
      <c r="X4" s="97"/>
      <c r="Y4" s="97"/>
      <c r="Z4" s="17"/>
      <c r="AA4" s="17"/>
      <c r="AB4" s="17"/>
    </row>
    <row r="5" spans="1:28" ht="46.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97"/>
      <c r="W5" s="97"/>
      <c r="X5" s="97"/>
      <c r="Y5" s="97"/>
      <c r="Z5" s="17"/>
      <c r="AA5" s="17"/>
      <c r="AB5" s="17"/>
    </row>
    <row r="6" spans="1:28" ht="14.2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9"/>
      <c r="X6" s="19"/>
      <c r="Y6" s="19"/>
      <c r="Z6" s="17"/>
      <c r="AA6" s="17"/>
      <c r="AB6" s="17"/>
    </row>
    <row r="7" spans="1:28" ht="14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9"/>
      <c r="W7" s="19"/>
      <c r="X7" s="19"/>
      <c r="Y7" s="19"/>
      <c r="Z7" s="17"/>
      <c r="AA7" s="17"/>
      <c r="AB7" s="17"/>
    </row>
    <row r="8" spans="1:28" ht="14.2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06" t="s">
        <v>92</v>
      </c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17"/>
      <c r="AA8" s="17"/>
      <c r="AB8" s="17"/>
    </row>
    <row r="9" spans="1:28" ht="14.2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17"/>
      <c r="AA9" s="17"/>
      <c r="AB9" s="17"/>
    </row>
    <row r="10" spans="1:28" ht="26.2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18"/>
      <c r="AA10" s="17"/>
      <c r="AB10" s="17"/>
    </row>
    <row r="11" spans="1:28" ht="12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01" t="s">
        <v>13</v>
      </c>
      <c r="W11" s="101"/>
      <c r="X11" s="101"/>
      <c r="Y11" s="101"/>
      <c r="Z11" s="2"/>
      <c r="AA11" s="1"/>
      <c r="AB11" s="1"/>
    </row>
    <row r="12" spans="1:28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5"/>
      <c r="O12" s="15"/>
      <c r="P12" s="14"/>
      <c r="Q12" s="102"/>
      <c r="R12" s="15"/>
      <c r="S12" s="14"/>
      <c r="T12" s="13" t="s">
        <v>1</v>
      </c>
      <c r="U12" s="99" t="s">
        <v>12</v>
      </c>
      <c r="V12" s="104" t="s">
        <v>87</v>
      </c>
      <c r="W12" s="12"/>
      <c r="X12" s="105" t="s">
        <v>77</v>
      </c>
      <c r="Y12" s="104" t="s">
        <v>88</v>
      </c>
      <c r="Z12" s="2"/>
      <c r="AA12" s="1"/>
      <c r="AB12" s="1"/>
    </row>
    <row r="13" spans="1:28" ht="42" customHeight="1">
      <c r="A13" s="2"/>
      <c r="B13" s="7"/>
      <c r="C13" s="7" t="s">
        <v>11</v>
      </c>
      <c r="D13" s="7"/>
      <c r="E13" s="7"/>
      <c r="F13" s="7"/>
      <c r="G13" s="7"/>
      <c r="H13" s="7"/>
      <c r="I13" s="7" t="s">
        <v>10</v>
      </c>
      <c r="J13" s="7"/>
      <c r="K13" s="7"/>
      <c r="L13" s="7"/>
      <c r="M13" s="7"/>
      <c r="N13" s="11" t="s">
        <v>9</v>
      </c>
      <c r="O13" s="11" t="s">
        <v>8</v>
      </c>
      <c r="P13" s="10" t="s">
        <v>7</v>
      </c>
      <c r="Q13" s="102"/>
      <c r="R13" s="11" t="s">
        <v>6</v>
      </c>
      <c r="S13" s="10" t="s">
        <v>5</v>
      </c>
      <c r="T13" s="9" t="s">
        <v>4</v>
      </c>
      <c r="U13" s="100"/>
      <c r="V13" s="104"/>
      <c r="W13" s="8" t="s">
        <v>3</v>
      </c>
      <c r="X13" s="105"/>
      <c r="Y13" s="104"/>
      <c r="Z13" s="4"/>
      <c r="AA13" s="4"/>
      <c r="AB13" s="2"/>
    </row>
    <row r="14" spans="1:28" ht="15" customHeight="1">
      <c r="A14" s="2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40">
        <v>1</v>
      </c>
      <c r="O14" s="41">
        <v>2</v>
      </c>
      <c r="P14" s="41">
        <v>3</v>
      </c>
      <c r="Q14" s="103"/>
      <c r="R14" s="40">
        <v>4</v>
      </c>
      <c r="S14" s="41">
        <v>5</v>
      </c>
      <c r="T14" s="42"/>
      <c r="U14" s="43"/>
      <c r="V14" s="44">
        <v>6</v>
      </c>
      <c r="W14" s="45"/>
      <c r="X14" s="46">
        <v>7</v>
      </c>
      <c r="Y14" s="46">
        <v>8</v>
      </c>
      <c r="Z14" s="4"/>
      <c r="AA14" s="4"/>
      <c r="AB14" s="2"/>
    </row>
    <row r="15" spans="1:28" ht="15" customHeight="1">
      <c r="A15" s="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47" t="s">
        <v>2</v>
      </c>
      <c r="O15" s="48" t="s">
        <v>64</v>
      </c>
      <c r="P15" s="49"/>
      <c r="Q15" s="50"/>
      <c r="R15" s="50"/>
      <c r="S15" s="51"/>
      <c r="T15" s="5"/>
      <c r="U15" s="5"/>
      <c r="V15" s="88">
        <f>V16+V24+V36+V41</f>
        <v>2785277.38</v>
      </c>
      <c r="W15" s="88"/>
      <c r="X15" s="88">
        <f t="shared" ref="X15:Y15" si="0">X16+X24+X36+X41</f>
        <v>2449960</v>
      </c>
      <c r="Y15" s="88">
        <f t="shared" si="0"/>
        <v>2416575</v>
      </c>
      <c r="Z15" s="4"/>
      <c r="AA15" s="4"/>
      <c r="AB15" s="2"/>
    </row>
    <row r="16" spans="1:28" ht="39.75" customHeight="1">
      <c r="A16" s="2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47" t="s">
        <v>33</v>
      </c>
      <c r="O16" s="48" t="s">
        <v>64</v>
      </c>
      <c r="P16" s="48" t="s">
        <v>65</v>
      </c>
      <c r="Q16" s="50"/>
      <c r="R16" s="50"/>
      <c r="S16" s="52"/>
      <c r="T16" s="5"/>
      <c r="U16" s="5"/>
      <c r="V16" s="88">
        <f>V17</f>
        <v>922551</v>
      </c>
      <c r="W16" s="88"/>
      <c r="X16" s="88">
        <f>X18</f>
        <v>922551</v>
      </c>
      <c r="Y16" s="88">
        <f>Y18</f>
        <v>922551</v>
      </c>
      <c r="Z16" s="4"/>
      <c r="AA16" s="4"/>
      <c r="AB16" s="2"/>
    </row>
    <row r="17" spans="1:28" ht="21.75" customHeight="1">
      <c r="A17" s="2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53" t="s">
        <v>78</v>
      </c>
      <c r="O17" s="48" t="s">
        <v>64</v>
      </c>
      <c r="P17" s="48" t="s">
        <v>65</v>
      </c>
      <c r="Q17" s="50"/>
      <c r="R17" s="50" t="s">
        <v>51</v>
      </c>
      <c r="S17" s="52"/>
      <c r="T17" s="5"/>
      <c r="U17" s="5"/>
      <c r="V17" s="88">
        <f>V18+V21</f>
        <v>922551</v>
      </c>
      <c r="W17" s="88"/>
      <c r="X17" s="88">
        <f t="shared" ref="X17:Y18" si="1">X18</f>
        <v>922551</v>
      </c>
      <c r="Y17" s="88">
        <f t="shared" si="1"/>
        <v>922551</v>
      </c>
      <c r="Z17" s="4"/>
      <c r="AA17" s="4"/>
      <c r="AB17" s="2"/>
    </row>
    <row r="18" spans="1:28" ht="30.75" customHeight="1">
      <c r="A18" s="2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47" t="s">
        <v>34</v>
      </c>
      <c r="O18" s="48" t="s">
        <v>64</v>
      </c>
      <c r="P18" s="48" t="s">
        <v>65</v>
      </c>
      <c r="Q18" s="50" t="s">
        <v>52</v>
      </c>
      <c r="R18" s="50" t="s">
        <v>52</v>
      </c>
      <c r="S18" s="54"/>
      <c r="T18" s="5"/>
      <c r="U18" s="5"/>
      <c r="V18" s="88">
        <f>V19</f>
        <v>331591.84000000003</v>
      </c>
      <c r="W18" s="88"/>
      <c r="X18" s="88">
        <f t="shared" si="1"/>
        <v>922551</v>
      </c>
      <c r="Y18" s="88">
        <f t="shared" si="1"/>
        <v>922551</v>
      </c>
      <c r="Z18" s="4"/>
      <c r="AA18" s="4"/>
      <c r="AB18" s="2"/>
    </row>
    <row r="19" spans="1:28" ht="60" customHeight="1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55" t="s">
        <v>16</v>
      </c>
      <c r="O19" s="56" t="s">
        <v>64</v>
      </c>
      <c r="P19" s="56" t="s">
        <v>65</v>
      </c>
      <c r="Q19" s="57" t="s">
        <v>52</v>
      </c>
      <c r="R19" s="57" t="s">
        <v>52</v>
      </c>
      <c r="S19" s="54">
        <v>100</v>
      </c>
      <c r="T19" s="58"/>
      <c r="U19" s="58"/>
      <c r="V19" s="89">
        <f>V20</f>
        <v>331591.84000000003</v>
      </c>
      <c r="W19" s="89"/>
      <c r="X19" s="89">
        <f t="shared" ref="X19:Y19" si="2">X20</f>
        <v>922551</v>
      </c>
      <c r="Y19" s="89">
        <f t="shared" si="2"/>
        <v>922551</v>
      </c>
      <c r="Z19" s="4"/>
      <c r="AA19" s="4"/>
      <c r="AB19" s="2"/>
    </row>
    <row r="20" spans="1:28" ht="37.5" customHeight="1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55" t="s">
        <v>14</v>
      </c>
      <c r="O20" s="56" t="s">
        <v>64</v>
      </c>
      <c r="P20" s="56" t="s">
        <v>65</v>
      </c>
      <c r="Q20" s="57" t="s">
        <v>52</v>
      </c>
      <c r="R20" s="57" t="s">
        <v>52</v>
      </c>
      <c r="S20" s="54">
        <v>120</v>
      </c>
      <c r="T20" s="58"/>
      <c r="U20" s="58"/>
      <c r="V20" s="89">
        <v>331591.84000000003</v>
      </c>
      <c r="W20" s="89"/>
      <c r="X20" s="89">
        <v>922551</v>
      </c>
      <c r="Y20" s="89">
        <v>922551</v>
      </c>
      <c r="Z20" s="4"/>
      <c r="AA20" s="4"/>
      <c r="AB20" s="2"/>
    </row>
    <row r="21" spans="1:28" ht="51">
      <c r="A21" s="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93" t="s">
        <v>89</v>
      </c>
      <c r="O21" s="48" t="s">
        <v>64</v>
      </c>
      <c r="P21" s="48" t="s">
        <v>65</v>
      </c>
      <c r="Q21" s="50" t="s">
        <v>53</v>
      </c>
      <c r="R21" s="50" t="s">
        <v>90</v>
      </c>
      <c r="S21" s="95"/>
      <c r="T21" s="5"/>
      <c r="U21" s="5"/>
      <c r="V21" s="88">
        <f>V22</f>
        <v>590959.16</v>
      </c>
      <c r="W21" s="88"/>
      <c r="X21" s="88">
        <f t="shared" ref="X21:Y21" si="3">X22+X24+X26</f>
        <v>3054818</v>
      </c>
      <c r="Y21" s="88">
        <f t="shared" si="3"/>
        <v>2988048</v>
      </c>
      <c r="Z21" s="4"/>
      <c r="AA21" s="4"/>
      <c r="AB21" s="2"/>
    </row>
    <row r="22" spans="1:28" ht="53.25" customHeight="1">
      <c r="A22" s="2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94" t="s">
        <v>16</v>
      </c>
      <c r="O22" s="48" t="s">
        <v>64</v>
      </c>
      <c r="P22" s="48" t="s">
        <v>65</v>
      </c>
      <c r="Q22" s="57" t="s">
        <v>53</v>
      </c>
      <c r="R22" s="50" t="s">
        <v>90</v>
      </c>
      <c r="S22" s="51">
        <v>100</v>
      </c>
      <c r="T22" s="5"/>
      <c r="U22" s="5"/>
      <c r="V22" s="89">
        <f>V23</f>
        <v>590959.16</v>
      </c>
      <c r="W22" s="89"/>
      <c r="X22" s="89">
        <v>0</v>
      </c>
      <c r="Y22" s="89">
        <f t="shared" ref="Y22" si="4">Y23</f>
        <v>0</v>
      </c>
      <c r="Z22" s="4"/>
      <c r="AA22" s="4"/>
      <c r="AB22" s="2"/>
    </row>
    <row r="23" spans="1:28" ht="33.75" customHeight="1">
      <c r="A23" s="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94" t="s">
        <v>14</v>
      </c>
      <c r="O23" s="56" t="s">
        <v>64</v>
      </c>
      <c r="P23" s="56" t="s">
        <v>65</v>
      </c>
      <c r="Q23" s="57" t="s">
        <v>53</v>
      </c>
      <c r="R23" s="57" t="s">
        <v>90</v>
      </c>
      <c r="S23" s="51">
        <v>120</v>
      </c>
      <c r="T23" s="58"/>
      <c r="U23" s="58"/>
      <c r="V23" s="89">
        <v>590959.16</v>
      </c>
      <c r="W23" s="89"/>
      <c r="X23" s="89">
        <v>0</v>
      </c>
      <c r="Y23" s="89">
        <v>0</v>
      </c>
      <c r="Z23" s="4"/>
      <c r="AA23" s="4"/>
      <c r="AB23" s="2"/>
    </row>
    <row r="24" spans="1:28" ht="57.75" customHeight="1">
      <c r="A24" s="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47" t="s">
        <v>15</v>
      </c>
      <c r="O24" s="48" t="s">
        <v>64</v>
      </c>
      <c r="P24" s="48" t="s">
        <v>66</v>
      </c>
      <c r="Q24" s="50"/>
      <c r="R24" s="57"/>
      <c r="S24" s="52"/>
      <c r="T24" s="5"/>
      <c r="U24" s="5"/>
      <c r="V24" s="88">
        <f>V25</f>
        <v>1827726.3800000001</v>
      </c>
      <c r="W24" s="88"/>
      <c r="X24" s="88">
        <f t="shared" ref="X24:Y24" si="5">X26+X33</f>
        <v>1527409</v>
      </c>
      <c r="Y24" s="88">
        <f t="shared" si="5"/>
        <v>1494024</v>
      </c>
      <c r="Z24" s="4"/>
      <c r="AA24" s="4"/>
      <c r="AB24" s="2"/>
    </row>
    <row r="25" spans="1:28" ht="21.75" customHeight="1">
      <c r="A25" s="2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53" t="s">
        <v>78</v>
      </c>
      <c r="O25" s="48" t="s">
        <v>64</v>
      </c>
      <c r="P25" s="48" t="s">
        <v>66</v>
      </c>
      <c r="Q25" s="50"/>
      <c r="R25" s="50" t="s">
        <v>51</v>
      </c>
      <c r="S25" s="52"/>
      <c r="T25" s="5"/>
      <c r="U25" s="5"/>
      <c r="V25" s="88">
        <f>V26+V33</f>
        <v>1827726.3800000001</v>
      </c>
      <c r="W25" s="88"/>
      <c r="X25" s="88">
        <f t="shared" ref="X25" si="6">X26</f>
        <v>1527409</v>
      </c>
      <c r="Y25" s="88">
        <f t="shared" ref="Y25" si="7">Y26</f>
        <v>1494024</v>
      </c>
      <c r="Z25" s="4"/>
      <c r="AA25" s="4"/>
      <c r="AB25" s="2"/>
    </row>
    <row r="26" spans="1:28" ht="36" customHeight="1">
      <c r="A26" s="2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47" t="s">
        <v>35</v>
      </c>
      <c r="O26" s="48" t="s">
        <v>64</v>
      </c>
      <c r="P26" s="48" t="s">
        <v>66</v>
      </c>
      <c r="Q26" s="50" t="s">
        <v>53</v>
      </c>
      <c r="R26" s="50" t="s">
        <v>53</v>
      </c>
      <c r="S26" s="52"/>
      <c r="T26" s="5"/>
      <c r="U26" s="5"/>
      <c r="V26" s="88">
        <f>V27+V29+V31</f>
        <v>412385.54</v>
      </c>
      <c r="W26" s="88"/>
      <c r="X26" s="88">
        <f t="shared" ref="X26:Y26" si="8">X27+X29+X31</f>
        <v>1527409</v>
      </c>
      <c r="Y26" s="88">
        <f t="shared" si="8"/>
        <v>1494024</v>
      </c>
      <c r="Z26" s="4"/>
      <c r="AA26" s="4"/>
      <c r="AB26" s="2"/>
    </row>
    <row r="27" spans="1:28" ht="53.25" customHeight="1">
      <c r="A27" s="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55" t="s">
        <v>16</v>
      </c>
      <c r="O27" s="48" t="s">
        <v>64</v>
      </c>
      <c r="P27" s="48" t="s">
        <v>66</v>
      </c>
      <c r="Q27" s="57" t="s">
        <v>53</v>
      </c>
      <c r="R27" s="50" t="s">
        <v>53</v>
      </c>
      <c r="S27" s="54">
        <v>100</v>
      </c>
      <c r="T27" s="5"/>
      <c r="U27" s="5"/>
      <c r="V27" s="89">
        <f>V28</f>
        <v>0</v>
      </c>
      <c r="W27" s="89"/>
      <c r="X27" s="89">
        <f t="shared" ref="X27:Y27" si="9">X28</f>
        <v>1187409</v>
      </c>
      <c r="Y27" s="89">
        <f t="shared" si="9"/>
        <v>1415340.84</v>
      </c>
      <c r="Z27" s="4"/>
      <c r="AA27" s="4"/>
      <c r="AB27" s="2"/>
    </row>
    <row r="28" spans="1:28" ht="33.75" customHeight="1">
      <c r="A28" s="2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55" t="s">
        <v>14</v>
      </c>
      <c r="O28" s="56" t="s">
        <v>64</v>
      </c>
      <c r="P28" s="56" t="s">
        <v>66</v>
      </c>
      <c r="Q28" s="57" t="s">
        <v>53</v>
      </c>
      <c r="R28" s="57" t="s">
        <v>53</v>
      </c>
      <c r="S28" s="54">
        <v>120</v>
      </c>
      <c r="T28" s="58"/>
      <c r="U28" s="58"/>
      <c r="V28" s="89">
        <v>0</v>
      </c>
      <c r="W28" s="89"/>
      <c r="X28" s="89">
        <v>1187409</v>
      </c>
      <c r="Y28" s="89">
        <v>1415340.84</v>
      </c>
      <c r="Z28" s="4"/>
      <c r="AA28" s="4"/>
      <c r="AB28" s="2"/>
    </row>
    <row r="29" spans="1:28" ht="32.25" customHeight="1">
      <c r="A29" s="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55" t="s">
        <v>17</v>
      </c>
      <c r="O29" s="56" t="s">
        <v>64</v>
      </c>
      <c r="P29" s="56" t="s">
        <v>66</v>
      </c>
      <c r="Q29" s="57" t="s">
        <v>53</v>
      </c>
      <c r="R29" s="57" t="s">
        <v>53</v>
      </c>
      <c r="S29" s="54">
        <v>200</v>
      </c>
      <c r="T29" s="58"/>
      <c r="U29" s="58"/>
      <c r="V29" s="89">
        <f>V30</f>
        <v>402685.54</v>
      </c>
      <c r="W29" s="89"/>
      <c r="X29" s="89">
        <f t="shared" ref="X29:Y29" si="10">X30</f>
        <v>340000</v>
      </c>
      <c r="Y29" s="89">
        <f t="shared" si="10"/>
        <v>78683.16</v>
      </c>
      <c r="Z29" s="4"/>
      <c r="AA29" s="4"/>
      <c r="AB29" s="2"/>
    </row>
    <row r="30" spans="1:28" ht="27.75" customHeight="1">
      <c r="A30" s="2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55" t="s">
        <v>18</v>
      </c>
      <c r="O30" s="56" t="s">
        <v>64</v>
      </c>
      <c r="P30" s="56" t="s">
        <v>66</v>
      </c>
      <c r="Q30" s="57" t="s">
        <v>53</v>
      </c>
      <c r="R30" s="57" t="s">
        <v>53</v>
      </c>
      <c r="S30" s="54">
        <v>240</v>
      </c>
      <c r="T30" s="5"/>
      <c r="U30" s="5"/>
      <c r="V30" s="89">
        <v>402685.54</v>
      </c>
      <c r="W30" s="89"/>
      <c r="X30" s="89">
        <v>340000</v>
      </c>
      <c r="Y30" s="89">
        <v>78683.16</v>
      </c>
      <c r="Z30" s="4"/>
      <c r="AA30" s="4"/>
      <c r="AB30" s="2"/>
    </row>
    <row r="31" spans="1:28" ht="21" customHeight="1">
      <c r="A31" s="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55" t="s">
        <v>19</v>
      </c>
      <c r="O31" s="56" t="s">
        <v>64</v>
      </c>
      <c r="P31" s="56" t="s">
        <v>66</v>
      </c>
      <c r="Q31" s="57" t="s">
        <v>53</v>
      </c>
      <c r="R31" s="57" t="s">
        <v>53</v>
      </c>
      <c r="S31" s="54">
        <v>800</v>
      </c>
      <c r="T31" s="5"/>
      <c r="U31" s="5"/>
      <c r="V31" s="89">
        <f>V32</f>
        <v>9700</v>
      </c>
      <c r="W31" s="89"/>
      <c r="X31" s="89">
        <f t="shared" ref="X31" si="11">X32</f>
        <v>0</v>
      </c>
      <c r="Y31" s="89">
        <v>0</v>
      </c>
      <c r="Z31" s="4"/>
      <c r="AA31" s="4"/>
      <c r="AB31" s="2"/>
    </row>
    <row r="32" spans="1:28" ht="22.5" customHeight="1">
      <c r="A32" s="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55" t="s">
        <v>20</v>
      </c>
      <c r="O32" s="56" t="s">
        <v>64</v>
      </c>
      <c r="P32" s="56" t="s">
        <v>66</v>
      </c>
      <c r="Q32" s="57" t="s">
        <v>53</v>
      </c>
      <c r="R32" s="57" t="s">
        <v>53</v>
      </c>
      <c r="S32" s="54">
        <v>850</v>
      </c>
      <c r="T32" s="5"/>
      <c r="U32" s="5"/>
      <c r="V32" s="89">
        <v>9700</v>
      </c>
      <c r="W32" s="89"/>
      <c r="X32" s="89">
        <v>0</v>
      </c>
      <c r="Y32" s="89">
        <v>0</v>
      </c>
      <c r="Z32" s="4"/>
      <c r="AA32" s="4"/>
      <c r="AB32" s="2"/>
    </row>
    <row r="33" spans="1:28" ht="51">
      <c r="A33" s="2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93" t="s">
        <v>89</v>
      </c>
      <c r="O33" s="48" t="s">
        <v>64</v>
      </c>
      <c r="P33" s="48" t="s">
        <v>66</v>
      </c>
      <c r="Q33" s="50" t="s">
        <v>53</v>
      </c>
      <c r="R33" s="50" t="s">
        <v>90</v>
      </c>
      <c r="S33" s="95"/>
      <c r="T33" s="5"/>
      <c r="U33" s="5"/>
      <c r="V33" s="88">
        <f>V34</f>
        <v>1415340.84</v>
      </c>
      <c r="W33" s="88"/>
      <c r="X33" s="88">
        <f t="shared" ref="X33:Y33" si="12">X34+X36+X38</f>
        <v>0</v>
      </c>
      <c r="Y33" s="88">
        <f t="shared" si="12"/>
        <v>0</v>
      </c>
      <c r="Z33" s="4"/>
      <c r="AA33" s="4"/>
      <c r="AB33" s="2"/>
    </row>
    <row r="34" spans="1:28" ht="53.25" customHeight="1">
      <c r="A34" s="2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94" t="s">
        <v>16</v>
      </c>
      <c r="O34" s="48" t="s">
        <v>64</v>
      </c>
      <c r="P34" s="48" t="s">
        <v>66</v>
      </c>
      <c r="Q34" s="57" t="s">
        <v>53</v>
      </c>
      <c r="R34" s="50" t="s">
        <v>90</v>
      </c>
      <c r="S34" s="51">
        <v>100</v>
      </c>
      <c r="T34" s="5"/>
      <c r="U34" s="5"/>
      <c r="V34" s="89">
        <f>V35</f>
        <v>1415340.84</v>
      </c>
      <c r="W34" s="89"/>
      <c r="X34" s="89">
        <v>0</v>
      </c>
      <c r="Y34" s="89">
        <f t="shared" ref="Y34" si="13">Y35</f>
        <v>0</v>
      </c>
      <c r="Z34" s="4"/>
      <c r="AA34" s="4"/>
      <c r="AB34" s="2"/>
    </row>
    <row r="35" spans="1:28" ht="33.75" customHeight="1">
      <c r="A35" s="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94" t="s">
        <v>14</v>
      </c>
      <c r="O35" s="56" t="s">
        <v>64</v>
      </c>
      <c r="P35" s="56" t="s">
        <v>66</v>
      </c>
      <c r="Q35" s="57" t="s">
        <v>53</v>
      </c>
      <c r="R35" s="57" t="s">
        <v>90</v>
      </c>
      <c r="S35" s="51">
        <v>120</v>
      </c>
      <c r="T35" s="58"/>
      <c r="U35" s="58"/>
      <c r="V35" s="89">
        <v>1415340.84</v>
      </c>
      <c r="W35" s="89"/>
      <c r="X35" s="89">
        <v>0</v>
      </c>
      <c r="Y35" s="89">
        <v>0</v>
      </c>
      <c r="Z35" s="4"/>
      <c r="AA35" s="4"/>
      <c r="AB35" s="2"/>
    </row>
    <row r="36" spans="1:28" ht="37.5" customHeight="1">
      <c r="A36" s="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47" t="s">
        <v>21</v>
      </c>
      <c r="O36" s="48" t="s">
        <v>64</v>
      </c>
      <c r="P36" s="48" t="s">
        <v>67</v>
      </c>
      <c r="Q36" s="50"/>
      <c r="R36" s="57"/>
      <c r="S36" s="54"/>
      <c r="T36" s="5"/>
      <c r="U36" s="5"/>
      <c r="V36" s="88">
        <f>V38</f>
        <v>20000</v>
      </c>
      <c r="W36" s="88"/>
      <c r="X36" s="88">
        <f>X38</f>
        <v>0</v>
      </c>
      <c r="Y36" s="88">
        <f>Y38</f>
        <v>0</v>
      </c>
      <c r="Z36" s="4"/>
      <c r="AA36" s="4"/>
      <c r="AB36" s="2"/>
    </row>
    <row r="37" spans="1:28" ht="21.75" customHeight="1">
      <c r="A37" s="2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53" t="s">
        <v>78</v>
      </c>
      <c r="O37" s="48" t="s">
        <v>64</v>
      </c>
      <c r="P37" s="48" t="s">
        <v>67</v>
      </c>
      <c r="Q37" s="50"/>
      <c r="R37" s="50" t="s">
        <v>51</v>
      </c>
      <c r="S37" s="52"/>
      <c r="T37" s="5"/>
      <c r="U37" s="5"/>
      <c r="V37" s="88">
        <f>V38</f>
        <v>20000</v>
      </c>
      <c r="W37" s="88"/>
      <c r="X37" s="88">
        <f t="shared" ref="X37" si="14">X38</f>
        <v>0</v>
      </c>
      <c r="Y37" s="88">
        <f t="shared" ref="Y37" si="15">Y38</f>
        <v>0</v>
      </c>
      <c r="Z37" s="4"/>
      <c r="AA37" s="4"/>
      <c r="AB37" s="2"/>
    </row>
    <row r="38" spans="1:28" ht="28.5" customHeight="1">
      <c r="A38" s="2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47" t="s">
        <v>35</v>
      </c>
      <c r="O38" s="48" t="s">
        <v>64</v>
      </c>
      <c r="P38" s="56" t="s">
        <v>67</v>
      </c>
      <c r="Q38" s="57" t="s">
        <v>53</v>
      </c>
      <c r="R38" s="50" t="s">
        <v>53</v>
      </c>
      <c r="S38" s="52"/>
      <c r="T38" s="5"/>
      <c r="U38" s="5"/>
      <c r="V38" s="89">
        <f>V39</f>
        <v>20000</v>
      </c>
      <c r="W38" s="89"/>
      <c r="X38" s="89">
        <f t="shared" ref="X38:Y39" si="16">X39</f>
        <v>0</v>
      </c>
      <c r="Y38" s="89">
        <f t="shared" si="16"/>
        <v>0</v>
      </c>
      <c r="Z38" s="4"/>
      <c r="AA38" s="4"/>
      <c r="AB38" s="2"/>
    </row>
    <row r="39" spans="1:28" ht="15" customHeight="1">
      <c r="A39" s="2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55" t="s">
        <v>22</v>
      </c>
      <c r="O39" s="56" t="s">
        <v>64</v>
      </c>
      <c r="P39" s="56" t="s">
        <v>67</v>
      </c>
      <c r="Q39" s="57" t="s">
        <v>53</v>
      </c>
      <c r="R39" s="57" t="s">
        <v>53</v>
      </c>
      <c r="S39" s="54">
        <v>500</v>
      </c>
      <c r="T39" s="58"/>
      <c r="U39" s="58"/>
      <c r="V39" s="89">
        <f>V40</f>
        <v>20000</v>
      </c>
      <c r="W39" s="89"/>
      <c r="X39" s="89">
        <f t="shared" si="16"/>
        <v>0</v>
      </c>
      <c r="Y39" s="89">
        <f t="shared" si="16"/>
        <v>0</v>
      </c>
      <c r="Z39" s="4"/>
      <c r="AA39" s="4"/>
      <c r="AB39" s="2"/>
    </row>
    <row r="40" spans="1:28" ht="15" customHeight="1">
      <c r="A40" s="2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3" t="s">
        <v>23</v>
      </c>
      <c r="O40" s="74" t="s">
        <v>64</v>
      </c>
      <c r="P40" s="74" t="s">
        <v>67</v>
      </c>
      <c r="Q40" s="75"/>
      <c r="R40" s="75" t="s">
        <v>53</v>
      </c>
      <c r="S40" s="76">
        <v>540</v>
      </c>
      <c r="T40" s="77"/>
      <c r="U40" s="77"/>
      <c r="V40" s="90">
        <v>20000</v>
      </c>
      <c r="W40" s="90"/>
      <c r="X40" s="90">
        <v>0</v>
      </c>
      <c r="Y40" s="90">
        <v>0</v>
      </c>
      <c r="Z40" s="4"/>
      <c r="AA40" s="4"/>
      <c r="AB40" s="2"/>
    </row>
    <row r="41" spans="1:28" s="82" customFormat="1" ht="15" customHeight="1">
      <c r="A41" s="80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53" t="s">
        <v>81</v>
      </c>
      <c r="O41" s="48" t="s">
        <v>64</v>
      </c>
      <c r="P41" s="48" t="s">
        <v>84</v>
      </c>
      <c r="Q41" s="50"/>
      <c r="R41" s="50"/>
      <c r="S41" s="52"/>
      <c r="T41" s="5"/>
      <c r="U41" s="5"/>
      <c r="V41" s="88">
        <f>V42</f>
        <v>15000</v>
      </c>
      <c r="W41" s="88"/>
      <c r="X41" s="88">
        <f t="shared" ref="X41:Y44" si="17">X42</f>
        <v>0</v>
      </c>
      <c r="Y41" s="88">
        <f t="shared" si="17"/>
        <v>0</v>
      </c>
      <c r="Z41" s="68"/>
      <c r="AA41" s="68"/>
      <c r="AB41" s="80"/>
    </row>
    <row r="42" spans="1:28" s="82" customFormat="1" ht="15" customHeight="1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53" t="s">
        <v>78</v>
      </c>
      <c r="O42" s="48" t="s">
        <v>64</v>
      </c>
      <c r="P42" s="48" t="s">
        <v>84</v>
      </c>
      <c r="Q42" s="50"/>
      <c r="R42" s="83" t="s">
        <v>51</v>
      </c>
      <c r="S42" s="52"/>
      <c r="T42" s="5"/>
      <c r="U42" s="5"/>
      <c r="V42" s="88">
        <f>V43</f>
        <v>15000</v>
      </c>
      <c r="W42" s="88"/>
      <c r="X42" s="88">
        <f t="shared" si="17"/>
        <v>0</v>
      </c>
      <c r="Y42" s="88">
        <f t="shared" si="17"/>
        <v>0</v>
      </c>
      <c r="Z42" s="68"/>
      <c r="AA42" s="68"/>
      <c r="AB42" s="80"/>
    </row>
    <row r="43" spans="1:28" s="82" customFormat="1" ht="15" customHeight="1">
      <c r="A43" s="80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53" t="s">
        <v>82</v>
      </c>
      <c r="O43" s="48" t="s">
        <v>64</v>
      </c>
      <c r="P43" s="48" t="s">
        <v>84</v>
      </c>
      <c r="Q43" s="50"/>
      <c r="R43" s="83" t="s">
        <v>85</v>
      </c>
      <c r="S43" s="52"/>
      <c r="T43" s="5"/>
      <c r="U43" s="5"/>
      <c r="V43" s="88">
        <f>V44</f>
        <v>15000</v>
      </c>
      <c r="W43" s="88"/>
      <c r="X43" s="88">
        <f t="shared" si="17"/>
        <v>0</v>
      </c>
      <c r="Y43" s="88">
        <f t="shared" si="17"/>
        <v>0</v>
      </c>
      <c r="Z43" s="68"/>
      <c r="AA43" s="68"/>
      <c r="AB43" s="80"/>
    </row>
    <row r="44" spans="1:28" s="87" customFormat="1" ht="15" customHeight="1">
      <c r="A44" s="84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72" t="s">
        <v>19</v>
      </c>
      <c r="O44" s="56" t="s">
        <v>64</v>
      </c>
      <c r="P44" s="56" t="s">
        <v>84</v>
      </c>
      <c r="Q44" s="57"/>
      <c r="R44" s="85" t="s">
        <v>85</v>
      </c>
      <c r="S44" s="54">
        <v>800</v>
      </c>
      <c r="T44" s="58"/>
      <c r="U44" s="58"/>
      <c r="V44" s="89">
        <f>V45</f>
        <v>15000</v>
      </c>
      <c r="W44" s="89"/>
      <c r="X44" s="89">
        <f t="shared" si="17"/>
        <v>0</v>
      </c>
      <c r="Y44" s="89">
        <f t="shared" si="17"/>
        <v>0</v>
      </c>
      <c r="Z44" s="86"/>
      <c r="AA44" s="86"/>
      <c r="AB44" s="84"/>
    </row>
    <row r="45" spans="1:28" s="87" customFormat="1" ht="15" customHeight="1">
      <c r="A45" s="84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72" t="s">
        <v>83</v>
      </c>
      <c r="O45" s="56" t="s">
        <v>64</v>
      </c>
      <c r="P45" s="56" t="s">
        <v>84</v>
      </c>
      <c r="Q45" s="57"/>
      <c r="R45" s="85" t="s">
        <v>85</v>
      </c>
      <c r="S45" s="54">
        <v>870</v>
      </c>
      <c r="T45" s="58"/>
      <c r="U45" s="58"/>
      <c r="V45" s="89">
        <v>15000</v>
      </c>
      <c r="W45" s="89"/>
      <c r="X45" s="89">
        <v>0</v>
      </c>
      <c r="Y45" s="89">
        <v>0</v>
      </c>
      <c r="Z45" s="86"/>
      <c r="AA45" s="86"/>
      <c r="AB45" s="84"/>
    </row>
    <row r="46" spans="1:28" ht="15" customHeight="1">
      <c r="A46" s="2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69" t="s">
        <v>36</v>
      </c>
      <c r="O46" s="70" t="s">
        <v>65</v>
      </c>
      <c r="P46" s="70"/>
      <c r="Q46" s="71"/>
      <c r="R46" s="71"/>
      <c r="S46" s="78"/>
      <c r="T46" s="79"/>
      <c r="U46" s="79"/>
      <c r="V46" s="91">
        <f>V47</f>
        <v>138415</v>
      </c>
      <c r="W46" s="91"/>
      <c r="X46" s="91">
        <f t="shared" ref="X46:Y46" si="18">X47</f>
        <v>144890</v>
      </c>
      <c r="Y46" s="91">
        <f t="shared" si="18"/>
        <v>150543</v>
      </c>
      <c r="Z46" s="4"/>
      <c r="AA46" s="4"/>
      <c r="AB46" s="2"/>
    </row>
    <row r="47" spans="1:28" ht="15" customHeight="1">
      <c r="A47" s="2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47" t="s">
        <v>37</v>
      </c>
      <c r="O47" s="48" t="s">
        <v>65</v>
      </c>
      <c r="P47" s="48" t="s">
        <v>68</v>
      </c>
      <c r="Q47" s="50" t="s">
        <v>51</v>
      </c>
      <c r="R47" s="50"/>
      <c r="S47" s="52"/>
      <c r="T47" s="5"/>
      <c r="U47" s="5"/>
      <c r="V47" s="88">
        <f>V49</f>
        <v>138415</v>
      </c>
      <c r="W47" s="88"/>
      <c r="X47" s="88">
        <f>X49</f>
        <v>144890</v>
      </c>
      <c r="Y47" s="88">
        <f>Y49</f>
        <v>150543</v>
      </c>
      <c r="Z47" s="4"/>
      <c r="AA47" s="4"/>
      <c r="AB47" s="2"/>
    </row>
    <row r="48" spans="1:28" ht="21.75" customHeight="1">
      <c r="A48" s="2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53" t="s">
        <v>78</v>
      </c>
      <c r="O48" s="48" t="s">
        <v>65</v>
      </c>
      <c r="P48" s="48" t="s">
        <v>68</v>
      </c>
      <c r="Q48" s="50"/>
      <c r="R48" s="50" t="s">
        <v>51</v>
      </c>
      <c r="S48" s="52"/>
      <c r="T48" s="5"/>
      <c r="U48" s="5"/>
      <c r="V48" s="88">
        <f>V49</f>
        <v>138415</v>
      </c>
      <c r="W48" s="88"/>
      <c r="X48" s="88">
        <f t="shared" ref="X48" si="19">X49</f>
        <v>144890</v>
      </c>
      <c r="Y48" s="88">
        <f t="shared" ref="Y48" si="20">Y49</f>
        <v>150543</v>
      </c>
      <c r="Z48" s="4"/>
      <c r="AA48" s="4"/>
      <c r="AB48" s="2"/>
    </row>
    <row r="49" spans="1:28" ht="52.5" customHeight="1">
      <c r="A49" s="2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47" t="s">
        <v>38</v>
      </c>
      <c r="O49" s="56" t="s">
        <v>65</v>
      </c>
      <c r="P49" s="56" t="s">
        <v>68</v>
      </c>
      <c r="Q49" s="57" t="s">
        <v>54</v>
      </c>
      <c r="R49" s="57" t="s">
        <v>54</v>
      </c>
      <c r="S49" s="54"/>
      <c r="T49" s="5"/>
      <c r="U49" s="5"/>
      <c r="V49" s="89">
        <f>V50+V52</f>
        <v>138415</v>
      </c>
      <c r="W49" s="89"/>
      <c r="X49" s="89">
        <f t="shared" ref="X49:Y49" si="21">X50+X52</f>
        <v>144890</v>
      </c>
      <c r="Y49" s="89">
        <f t="shared" si="21"/>
        <v>150543</v>
      </c>
      <c r="Z49" s="4"/>
      <c r="AA49" s="4"/>
      <c r="AB49" s="2"/>
    </row>
    <row r="50" spans="1:28" ht="54.75" customHeight="1">
      <c r="A50" s="2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5" t="s">
        <v>16</v>
      </c>
      <c r="O50" s="56" t="s">
        <v>65</v>
      </c>
      <c r="P50" s="56" t="s">
        <v>68</v>
      </c>
      <c r="Q50" s="57" t="s">
        <v>54</v>
      </c>
      <c r="R50" s="57" t="s">
        <v>54</v>
      </c>
      <c r="S50" s="54">
        <v>100</v>
      </c>
      <c r="T50" s="5"/>
      <c r="U50" s="5"/>
      <c r="V50" s="89">
        <f>V51</f>
        <v>137415</v>
      </c>
      <c r="W50" s="89"/>
      <c r="X50" s="89">
        <f t="shared" ref="X50:Y50" si="22">X51</f>
        <v>143890</v>
      </c>
      <c r="Y50" s="89">
        <f t="shared" si="22"/>
        <v>149543</v>
      </c>
      <c r="Z50" s="4"/>
      <c r="AA50" s="4"/>
      <c r="AB50" s="2"/>
    </row>
    <row r="51" spans="1:28" ht="33.75" customHeight="1">
      <c r="A51" s="2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5" t="s">
        <v>14</v>
      </c>
      <c r="O51" s="56" t="s">
        <v>65</v>
      </c>
      <c r="P51" s="56" t="s">
        <v>68</v>
      </c>
      <c r="Q51" s="57" t="s">
        <v>54</v>
      </c>
      <c r="R51" s="57" t="s">
        <v>54</v>
      </c>
      <c r="S51" s="54">
        <v>120</v>
      </c>
      <c r="T51" s="5"/>
      <c r="U51" s="5"/>
      <c r="V51" s="89">
        <v>137415</v>
      </c>
      <c r="W51" s="89"/>
      <c r="X51" s="89">
        <v>143890</v>
      </c>
      <c r="Y51" s="89">
        <v>149543</v>
      </c>
      <c r="Z51" s="4"/>
      <c r="AA51" s="4"/>
      <c r="AB51" s="2"/>
    </row>
    <row r="52" spans="1:28" ht="35.25" customHeight="1">
      <c r="A52" s="2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5" t="s">
        <v>17</v>
      </c>
      <c r="O52" s="56" t="s">
        <v>65</v>
      </c>
      <c r="P52" s="56" t="s">
        <v>68</v>
      </c>
      <c r="Q52" s="57"/>
      <c r="R52" s="57" t="s">
        <v>54</v>
      </c>
      <c r="S52" s="54">
        <v>200</v>
      </c>
      <c r="T52" s="58"/>
      <c r="U52" s="58"/>
      <c r="V52" s="89">
        <f>V53</f>
        <v>1000</v>
      </c>
      <c r="W52" s="89"/>
      <c r="X52" s="89">
        <f t="shared" ref="X52:Y52" si="23">X53</f>
        <v>1000</v>
      </c>
      <c r="Y52" s="89">
        <f t="shared" si="23"/>
        <v>1000</v>
      </c>
      <c r="Z52" s="4"/>
      <c r="AA52" s="4"/>
      <c r="AB52" s="2"/>
    </row>
    <row r="53" spans="1:28" ht="35.25" customHeight="1">
      <c r="A53" s="2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55" t="s">
        <v>18</v>
      </c>
      <c r="O53" s="56" t="s">
        <v>65</v>
      </c>
      <c r="P53" s="56" t="s">
        <v>68</v>
      </c>
      <c r="Q53" s="57"/>
      <c r="R53" s="57" t="s">
        <v>54</v>
      </c>
      <c r="S53" s="54">
        <v>240</v>
      </c>
      <c r="T53" s="58"/>
      <c r="U53" s="58"/>
      <c r="V53" s="89">
        <v>1000</v>
      </c>
      <c r="W53" s="89"/>
      <c r="X53" s="89">
        <v>1000</v>
      </c>
      <c r="Y53" s="89">
        <v>1000</v>
      </c>
      <c r="Z53" s="4"/>
      <c r="AA53" s="4"/>
      <c r="AB53" s="2"/>
    </row>
    <row r="54" spans="1:28" ht="30" customHeight="1">
      <c r="A54" s="2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47" t="s">
        <v>39</v>
      </c>
      <c r="O54" s="48" t="s">
        <v>68</v>
      </c>
      <c r="P54" s="48"/>
      <c r="Q54" s="50" t="s">
        <v>55</v>
      </c>
      <c r="R54" s="50"/>
      <c r="S54" s="54"/>
      <c r="T54" s="5"/>
      <c r="U54" s="5"/>
      <c r="V54" s="88">
        <f>V55</f>
        <v>31000</v>
      </c>
      <c r="W54" s="88"/>
      <c r="X54" s="88">
        <f t="shared" ref="X54:Y54" si="24">X55</f>
        <v>0</v>
      </c>
      <c r="Y54" s="88">
        <f t="shared" si="24"/>
        <v>0</v>
      </c>
      <c r="Z54" s="4"/>
      <c r="AA54" s="4"/>
      <c r="AB54" s="2"/>
    </row>
    <row r="55" spans="1:28" ht="46.5" customHeight="1">
      <c r="A55" s="2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47" t="s">
        <v>86</v>
      </c>
      <c r="O55" s="48" t="s">
        <v>68</v>
      </c>
      <c r="P55" s="48" t="s">
        <v>69</v>
      </c>
      <c r="Q55" s="50" t="s">
        <v>56</v>
      </c>
      <c r="R55" s="50"/>
      <c r="S55" s="54"/>
      <c r="T55" s="5"/>
      <c r="U55" s="5"/>
      <c r="V55" s="88">
        <f>V56</f>
        <v>31000</v>
      </c>
      <c r="W55" s="88"/>
      <c r="X55" s="88">
        <f t="shared" ref="X55:Y58" si="25">X56</f>
        <v>0</v>
      </c>
      <c r="Y55" s="88">
        <f t="shared" si="25"/>
        <v>0</v>
      </c>
      <c r="Z55" s="4"/>
      <c r="AA55" s="4"/>
      <c r="AB55" s="2"/>
    </row>
    <row r="56" spans="1:28" ht="38.25" customHeight="1">
      <c r="A56" s="2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47" t="s">
        <v>40</v>
      </c>
      <c r="O56" s="56" t="s">
        <v>68</v>
      </c>
      <c r="P56" s="56" t="s">
        <v>69</v>
      </c>
      <c r="Q56" s="57" t="s">
        <v>56</v>
      </c>
      <c r="R56" s="50" t="s">
        <v>55</v>
      </c>
      <c r="S56" s="52"/>
      <c r="T56" s="5"/>
      <c r="U56" s="5"/>
      <c r="V56" s="89">
        <f>V57</f>
        <v>31000</v>
      </c>
      <c r="W56" s="89"/>
      <c r="X56" s="89">
        <f t="shared" si="25"/>
        <v>0</v>
      </c>
      <c r="Y56" s="89">
        <f t="shared" si="25"/>
        <v>0</v>
      </c>
      <c r="Z56" s="4"/>
      <c r="AA56" s="4"/>
      <c r="AB56" s="2"/>
    </row>
    <row r="57" spans="1:28" ht="25.5" customHeight="1">
      <c r="A57" s="2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47" t="s">
        <v>40</v>
      </c>
      <c r="O57" s="56" t="s">
        <v>68</v>
      </c>
      <c r="P57" s="56" t="s">
        <v>69</v>
      </c>
      <c r="Q57" s="57" t="s">
        <v>56</v>
      </c>
      <c r="R57" s="57" t="s">
        <v>56</v>
      </c>
      <c r="S57" s="52"/>
      <c r="T57" s="5"/>
      <c r="U57" s="5"/>
      <c r="V57" s="89">
        <f>V58</f>
        <v>31000</v>
      </c>
      <c r="W57" s="89"/>
      <c r="X57" s="89">
        <f t="shared" si="25"/>
        <v>0</v>
      </c>
      <c r="Y57" s="89">
        <f t="shared" si="25"/>
        <v>0</v>
      </c>
      <c r="Z57" s="4"/>
      <c r="AA57" s="4"/>
      <c r="AB57" s="2"/>
    </row>
    <row r="58" spans="1:28" ht="27" customHeight="1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55" t="s">
        <v>17</v>
      </c>
      <c r="O58" s="56" t="s">
        <v>68</v>
      </c>
      <c r="P58" s="56" t="s">
        <v>69</v>
      </c>
      <c r="Q58" s="57"/>
      <c r="R58" s="57" t="s">
        <v>56</v>
      </c>
      <c r="S58" s="54">
        <v>200</v>
      </c>
      <c r="T58" s="58"/>
      <c r="U58" s="58"/>
      <c r="V58" s="89">
        <f>V59</f>
        <v>31000</v>
      </c>
      <c r="W58" s="89"/>
      <c r="X58" s="89">
        <f t="shared" si="25"/>
        <v>0</v>
      </c>
      <c r="Y58" s="89">
        <f t="shared" si="25"/>
        <v>0</v>
      </c>
      <c r="Z58" s="4"/>
      <c r="AA58" s="4"/>
      <c r="AB58" s="2"/>
    </row>
    <row r="59" spans="1:28" ht="27" customHeight="1">
      <c r="A59" s="2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55" t="s">
        <v>18</v>
      </c>
      <c r="O59" s="56" t="s">
        <v>68</v>
      </c>
      <c r="P59" s="56" t="s">
        <v>69</v>
      </c>
      <c r="Q59" s="57"/>
      <c r="R59" s="57" t="s">
        <v>56</v>
      </c>
      <c r="S59" s="54">
        <v>240</v>
      </c>
      <c r="T59" s="58"/>
      <c r="U59" s="58"/>
      <c r="V59" s="89">
        <v>31000</v>
      </c>
      <c r="W59" s="89"/>
      <c r="X59" s="89">
        <v>0</v>
      </c>
      <c r="Y59" s="89">
        <v>0</v>
      </c>
      <c r="Z59" s="4"/>
      <c r="AA59" s="4"/>
      <c r="AB59" s="2"/>
    </row>
    <row r="60" spans="1:28" ht="26.25" customHeight="1">
      <c r="A60" s="2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47" t="s">
        <v>41</v>
      </c>
      <c r="O60" s="48" t="s">
        <v>66</v>
      </c>
      <c r="P60" s="48"/>
      <c r="Q60" s="50" t="s">
        <v>51</v>
      </c>
      <c r="R60" s="50"/>
      <c r="S60" s="54"/>
      <c r="T60" s="5"/>
      <c r="U60" s="5"/>
      <c r="V60" s="88">
        <f>V61</f>
        <v>340930</v>
      </c>
      <c r="W60" s="88"/>
      <c r="X60" s="88">
        <f t="shared" ref="X60:Y64" si="26">X61</f>
        <v>303620</v>
      </c>
      <c r="Y60" s="88">
        <f t="shared" si="26"/>
        <v>357500</v>
      </c>
      <c r="Z60" s="4"/>
      <c r="AA60" s="4"/>
      <c r="AB60" s="2"/>
    </row>
    <row r="61" spans="1:28" ht="24.75" customHeight="1">
      <c r="A61" s="2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47" t="s">
        <v>24</v>
      </c>
      <c r="O61" s="48" t="s">
        <v>66</v>
      </c>
      <c r="P61" s="48" t="s">
        <v>69</v>
      </c>
      <c r="Q61" s="50" t="s">
        <v>57</v>
      </c>
      <c r="R61" s="50"/>
      <c r="S61" s="52"/>
      <c r="T61" s="5"/>
      <c r="U61" s="5"/>
      <c r="V61" s="88">
        <f>V63</f>
        <v>340930</v>
      </c>
      <c r="W61" s="88"/>
      <c r="X61" s="88">
        <f>X63</f>
        <v>303620</v>
      </c>
      <c r="Y61" s="88">
        <f>Y63</f>
        <v>357500</v>
      </c>
      <c r="Z61" s="4"/>
      <c r="AA61" s="4"/>
      <c r="AB61" s="2"/>
    </row>
    <row r="62" spans="1:28" ht="21.75" customHeight="1">
      <c r="A62" s="2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53" t="s">
        <v>78</v>
      </c>
      <c r="O62" s="48" t="s">
        <v>66</v>
      </c>
      <c r="P62" s="48" t="s">
        <v>69</v>
      </c>
      <c r="Q62" s="50"/>
      <c r="R62" s="50" t="s">
        <v>51</v>
      </c>
      <c r="S62" s="52"/>
      <c r="T62" s="5"/>
      <c r="U62" s="5"/>
      <c r="V62" s="88">
        <f>V63</f>
        <v>340930</v>
      </c>
      <c r="W62" s="88"/>
      <c r="X62" s="88">
        <f t="shared" ref="X62" si="27">X63</f>
        <v>303620</v>
      </c>
      <c r="Y62" s="88">
        <f t="shared" ref="Y62" si="28">Y63</f>
        <v>357500</v>
      </c>
      <c r="Z62" s="4"/>
      <c r="AA62" s="4"/>
      <c r="AB62" s="2"/>
    </row>
    <row r="63" spans="1:28" ht="33" customHeight="1">
      <c r="A63" s="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47" t="s">
        <v>42</v>
      </c>
      <c r="O63" s="48" t="s">
        <v>66</v>
      </c>
      <c r="P63" s="48" t="s">
        <v>69</v>
      </c>
      <c r="Q63" s="50"/>
      <c r="R63" s="50" t="s">
        <v>57</v>
      </c>
      <c r="S63" s="52"/>
      <c r="T63" s="5"/>
      <c r="U63" s="5"/>
      <c r="V63" s="88">
        <f>V64</f>
        <v>340930</v>
      </c>
      <c r="W63" s="88"/>
      <c r="X63" s="88">
        <f t="shared" si="26"/>
        <v>303620</v>
      </c>
      <c r="Y63" s="88">
        <f t="shared" si="26"/>
        <v>357500</v>
      </c>
      <c r="Z63" s="4"/>
      <c r="AA63" s="4"/>
      <c r="AB63" s="2"/>
    </row>
    <row r="64" spans="1:28" ht="33" customHeight="1">
      <c r="A64" s="2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55" t="s">
        <v>17</v>
      </c>
      <c r="O64" s="56" t="s">
        <v>66</v>
      </c>
      <c r="P64" s="56" t="s">
        <v>69</v>
      </c>
      <c r="Q64" s="57"/>
      <c r="R64" s="57" t="s">
        <v>57</v>
      </c>
      <c r="S64" s="54">
        <v>200</v>
      </c>
      <c r="T64" s="58"/>
      <c r="U64" s="58"/>
      <c r="V64" s="89">
        <f>V65</f>
        <v>340930</v>
      </c>
      <c r="W64" s="89"/>
      <c r="X64" s="89">
        <f t="shared" si="26"/>
        <v>303620</v>
      </c>
      <c r="Y64" s="89">
        <f t="shared" si="26"/>
        <v>357500</v>
      </c>
      <c r="Z64" s="4"/>
      <c r="AA64" s="4"/>
      <c r="AB64" s="2"/>
    </row>
    <row r="65" spans="1:28" ht="24.75" customHeight="1">
      <c r="A65" s="2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55" t="s">
        <v>18</v>
      </c>
      <c r="O65" s="56" t="s">
        <v>66</v>
      </c>
      <c r="P65" s="56" t="s">
        <v>69</v>
      </c>
      <c r="Q65" s="57" t="s">
        <v>51</v>
      </c>
      <c r="R65" s="57" t="s">
        <v>57</v>
      </c>
      <c r="S65" s="54">
        <v>240</v>
      </c>
      <c r="T65" s="58"/>
      <c r="U65" s="58"/>
      <c r="V65" s="89">
        <v>340930</v>
      </c>
      <c r="W65" s="89"/>
      <c r="X65" s="89">
        <v>303620</v>
      </c>
      <c r="Y65" s="89">
        <v>357500</v>
      </c>
      <c r="Z65" s="4"/>
      <c r="AA65" s="4"/>
      <c r="AB65" s="2"/>
    </row>
    <row r="66" spans="1:28" ht="15" customHeight="1">
      <c r="A66" s="2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47" t="s">
        <v>43</v>
      </c>
      <c r="O66" s="48" t="s">
        <v>70</v>
      </c>
      <c r="P66" s="48"/>
      <c r="Q66" s="50"/>
      <c r="R66" s="50"/>
      <c r="S66" s="52"/>
      <c r="T66" s="5"/>
      <c r="U66" s="5"/>
      <c r="V66" s="88">
        <f>V67+V72</f>
        <v>45470.3</v>
      </c>
      <c r="W66" s="88"/>
      <c r="X66" s="88">
        <f t="shared" ref="X66:Y66" si="29">X67+X72</f>
        <v>180000</v>
      </c>
      <c r="Y66" s="88">
        <f t="shared" si="29"/>
        <v>160000</v>
      </c>
      <c r="Z66" s="4"/>
      <c r="AA66" s="4"/>
      <c r="AB66" s="2"/>
    </row>
    <row r="67" spans="1:28" s="28" customFormat="1" ht="15" customHeight="1">
      <c r="A67" s="2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47" t="s">
        <v>25</v>
      </c>
      <c r="O67" s="48" t="s">
        <v>70</v>
      </c>
      <c r="P67" s="48" t="s">
        <v>64</v>
      </c>
      <c r="Q67" s="50" t="s">
        <v>58</v>
      </c>
      <c r="R67" s="50"/>
      <c r="S67" s="52"/>
      <c r="T67" s="5"/>
      <c r="U67" s="5"/>
      <c r="V67" s="88">
        <f>V69</f>
        <v>1470.3</v>
      </c>
      <c r="W67" s="88"/>
      <c r="X67" s="88">
        <f>X69</f>
        <v>100000</v>
      </c>
      <c r="Y67" s="88">
        <f>Y69</f>
        <v>100000</v>
      </c>
      <c r="Z67" s="8"/>
      <c r="AA67" s="8"/>
      <c r="AB67" s="27"/>
    </row>
    <row r="68" spans="1:28" ht="21.75" customHeight="1">
      <c r="A68" s="2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53" t="s">
        <v>78</v>
      </c>
      <c r="O68" s="48" t="s">
        <v>70</v>
      </c>
      <c r="P68" s="48" t="s">
        <v>64</v>
      </c>
      <c r="Q68" s="50"/>
      <c r="R68" s="50" t="s">
        <v>51</v>
      </c>
      <c r="S68" s="52"/>
      <c r="T68" s="5"/>
      <c r="U68" s="5"/>
      <c r="V68" s="88">
        <f>V69</f>
        <v>1470.3</v>
      </c>
      <c r="W68" s="88"/>
      <c r="X68" s="88">
        <f t="shared" ref="X68" si="30">X69</f>
        <v>100000</v>
      </c>
      <c r="Y68" s="88">
        <f t="shared" ref="Y68" si="31">Y69</f>
        <v>100000</v>
      </c>
      <c r="Z68" s="4"/>
      <c r="AA68" s="4"/>
      <c r="AB68" s="2"/>
    </row>
    <row r="69" spans="1:28" s="31" customFormat="1" ht="20.25" customHeight="1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55" t="s">
        <v>44</v>
      </c>
      <c r="O69" s="56" t="s">
        <v>70</v>
      </c>
      <c r="P69" s="56" t="s">
        <v>64</v>
      </c>
      <c r="Q69" s="57" t="s">
        <v>51</v>
      </c>
      <c r="R69" s="57" t="s">
        <v>58</v>
      </c>
      <c r="S69" s="54"/>
      <c r="T69" s="58"/>
      <c r="U69" s="58"/>
      <c r="V69" s="89">
        <f>V70</f>
        <v>1470.3</v>
      </c>
      <c r="W69" s="89"/>
      <c r="X69" s="89">
        <f t="shared" ref="X69:Y70" si="32">X70</f>
        <v>100000</v>
      </c>
      <c r="Y69" s="89">
        <f t="shared" si="32"/>
        <v>100000</v>
      </c>
      <c r="Z69" s="4"/>
      <c r="AA69" s="4"/>
      <c r="AB69" s="29"/>
    </row>
    <row r="70" spans="1:28" ht="25.5">
      <c r="A70" s="2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55" t="s">
        <v>17</v>
      </c>
      <c r="O70" s="56" t="s">
        <v>70</v>
      </c>
      <c r="P70" s="56" t="s">
        <v>64</v>
      </c>
      <c r="Q70" s="57" t="s">
        <v>59</v>
      </c>
      <c r="R70" s="57" t="s">
        <v>58</v>
      </c>
      <c r="S70" s="54">
        <v>200</v>
      </c>
      <c r="T70" s="58"/>
      <c r="U70" s="58"/>
      <c r="V70" s="89">
        <f>V71</f>
        <v>1470.3</v>
      </c>
      <c r="W70" s="89"/>
      <c r="X70" s="89">
        <f t="shared" si="32"/>
        <v>100000</v>
      </c>
      <c r="Y70" s="89">
        <f t="shared" si="32"/>
        <v>100000</v>
      </c>
      <c r="Z70" s="4"/>
      <c r="AA70" s="4"/>
      <c r="AB70" s="2"/>
    </row>
    <row r="71" spans="1:28" ht="25.5">
      <c r="A71" s="2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55" t="s">
        <v>18</v>
      </c>
      <c r="O71" s="56" t="s">
        <v>70</v>
      </c>
      <c r="P71" s="56" t="s">
        <v>64</v>
      </c>
      <c r="Q71" s="57" t="s">
        <v>59</v>
      </c>
      <c r="R71" s="57" t="s">
        <v>58</v>
      </c>
      <c r="S71" s="54">
        <v>240</v>
      </c>
      <c r="T71" s="58"/>
      <c r="U71" s="58"/>
      <c r="V71" s="89">
        <v>1470.3</v>
      </c>
      <c r="W71" s="89"/>
      <c r="X71" s="89">
        <v>100000</v>
      </c>
      <c r="Y71" s="89">
        <v>100000</v>
      </c>
      <c r="Z71" s="4"/>
      <c r="AA71" s="4"/>
      <c r="AB71" s="2"/>
    </row>
    <row r="72" spans="1:28" s="28" customFormat="1" ht="15.75">
      <c r="A72" s="2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47" t="s">
        <v>26</v>
      </c>
      <c r="O72" s="48" t="s">
        <v>70</v>
      </c>
      <c r="P72" s="48" t="s">
        <v>68</v>
      </c>
      <c r="Q72" s="50" t="s">
        <v>59</v>
      </c>
      <c r="R72" s="50"/>
      <c r="S72" s="52"/>
      <c r="T72" s="5"/>
      <c r="U72" s="5"/>
      <c r="V72" s="88">
        <f>V74+V77+V80</f>
        <v>44000</v>
      </c>
      <c r="W72" s="88"/>
      <c r="X72" s="88">
        <f t="shared" ref="X72:Y72" si="33">X74+X77+X80</f>
        <v>80000</v>
      </c>
      <c r="Y72" s="88">
        <f t="shared" si="33"/>
        <v>60000</v>
      </c>
      <c r="Z72" s="8"/>
      <c r="AA72" s="8"/>
      <c r="AB72" s="27"/>
    </row>
    <row r="73" spans="1:28" ht="21.75" customHeight="1">
      <c r="A73" s="2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53" t="s">
        <v>78</v>
      </c>
      <c r="O73" s="48" t="s">
        <v>70</v>
      </c>
      <c r="P73" s="48" t="s">
        <v>68</v>
      </c>
      <c r="Q73" s="50"/>
      <c r="R73" s="50" t="s">
        <v>51</v>
      </c>
      <c r="S73" s="52"/>
      <c r="T73" s="5"/>
      <c r="U73" s="5"/>
      <c r="V73" s="88">
        <f>V72</f>
        <v>44000</v>
      </c>
      <c r="W73" s="88"/>
      <c r="X73" s="88">
        <f t="shared" ref="X73:Y73" si="34">X72</f>
        <v>80000</v>
      </c>
      <c r="Y73" s="88">
        <f t="shared" si="34"/>
        <v>60000</v>
      </c>
      <c r="Z73" s="4"/>
      <c r="AA73" s="4"/>
      <c r="AB73" s="2"/>
    </row>
    <row r="74" spans="1:28" s="28" customFormat="1" ht="25.5">
      <c r="A74" s="2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47" t="s">
        <v>45</v>
      </c>
      <c r="O74" s="48" t="s">
        <v>70</v>
      </c>
      <c r="P74" s="56" t="s">
        <v>68</v>
      </c>
      <c r="Q74" s="50" t="s">
        <v>60</v>
      </c>
      <c r="R74" s="50" t="s">
        <v>59</v>
      </c>
      <c r="S74" s="52"/>
      <c r="T74" s="5"/>
      <c r="U74" s="5"/>
      <c r="V74" s="88">
        <f>V75</f>
        <v>44000</v>
      </c>
      <c r="W74" s="88"/>
      <c r="X74" s="88">
        <f t="shared" ref="X74:Y75" si="35">X75</f>
        <v>60000</v>
      </c>
      <c r="Y74" s="88">
        <f t="shared" si="35"/>
        <v>60000</v>
      </c>
      <c r="Z74" s="8"/>
      <c r="AA74" s="8"/>
      <c r="AB74" s="27"/>
    </row>
    <row r="75" spans="1:28" s="31" customFormat="1" ht="25.5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55" t="s">
        <v>17</v>
      </c>
      <c r="O75" s="48" t="s">
        <v>70</v>
      </c>
      <c r="P75" s="56" t="s">
        <v>68</v>
      </c>
      <c r="Q75" s="57" t="s">
        <v>61</v>
      </c>
      <c r="R75" s="57" t="s">
        <v>59</v>
      </c>
      <c r="S75" s="54">
        <v>200</v>
      </c>
      <c r="T75" s="58"/>
      <c r="U75" s="58"/>
      <c r="V75" s="89">
        <f>V76</f>
        <v>44000</v>
      </c>
      <c r="W75" s="89"/>
      <c r="X75" s="89">
        <f t="shared" si="35"/>
        <v>60000</v>
      </c>
      <c r="Y75" s="89">
        <f t="shared" si="35"/>
        <v>60000</v>
      </c>
      <c r="Z75" s="4"/>
      <c r="AA75" s="4"/>
      <c r="AB75" s="29"/>
    </row>
    <row r="76" spans="1:28" s="31" customFormat="1" ht="25.5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55" t="s">
        <v>18</v>
      </c>
      <c r="O76" s="48" t="s">
        <v>70</v>
      </c>
      <c r="P76" s="56" t="s">
        <v>68</v>
      </c>
      <c r="Q76" s="57" t="s">
        <v>61</v>
      </c>
      <c r="R76" s="57" t="s">
        <v>59</v>
      </c>
      <c r="S76" s="54">
        <v>240</v>
      </c>
      <c r="T76" s="58"/>
      <c r="U76" s="58"/>
      <c r="V76" s="89">
        <v>44000</v>
      </c>
      <c r="W76" s="89"/>
      <c r="X76" s="89">
        <v>60000</v>
      </c>
      <c r="Y76" s="89">
        <v>60000</v>
      </c>
      <c r="Z76" s="4"/>
      <c r="AA76" s="4"/>
      <c r="AB76" s="29"/>
    </row>
    <row r="77" spans="1:28" s="28" customFormat="1" ht="25.5">
      <c r="A77" s="2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47" t="s">
        <v>27</v>
      </c>
      <c r="O77" s="48" t="s">
        <v>70</v>
      </c>
      <c r="P77" s="48" t="s">
        <v>68</v>
      </c>
      <c r="Q77" s="50" t="s">
        <v>61</v>
      </c>
      <c r="R77" s="50" t="s">
        <v>60</v>
      </c>
      <c r="S77" s="52"/>
      <c r="T77" s="5"/>
      <c r="U77" s="5"/>
      <c r="V77" s="88">
        <f>V78</f>
        <v>0</v>
      </c>
      <c r="W77" s="88"/>
      <c r="X77" s="88">
        <f t="shared" ref="X77:Y78" si="36">X78</f>
        <v>10000</v>
      </c>
      <c r="Y77" s="88">
        <f t="shared" si="36"/>
        <v>0</v>
      </c>
      <c r="Z77" s="8"/>
      <c r="AA77" s="8"/>
      <c r="AB77" s="27"/>
    </row>
    <row r="78" spans="1:28" ht="25.5">
      <c r="A78" s="2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55" t="s">
        <v>17</v>
      </c>
      <c r="O78" s="56" t="s">
        <v>70</v>
      </c>
      <c r="P78" s="56" t="s">
        <v>68</v>
      </c>
      <c r="Q78" s="57"/>
      <c r="R78" s="57" t="s">
        <v>60</v>
      </c>
      <c r="S78" s="54">
        <v>200</v>
      </c>
      <c r="T78" s="58"/>
      <c r="U78" s="58"/>
      <c r="V78" s="89">
        <f>V79</f>
        <v>0</v>
      </c>
      <c r="W78" s="89"/>
      <c r="X78" s="89">
        <f t="shared" si="36"/>
        <v>10000</v>
      </c>
      <c r="Y78" s="89">
        <f t="shared" si="36"/>
        <v>0</v>
      </c>
      <c r="Z78" s="4"/>
      <c r="AA78" s="4"/>
      <c r="AB78" s="2"/>
    </row>
    <row r="79" spans="1:28" ht="25.5">
      <c r="A79" s="2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55" t="s">
        <v>18</v>
      </c>
      <c r="O79" s="56" t="s">
        <v>70</v>
      </c>
      <c r="P79" s="56" t="s">
        <v>68</v>
      </c>
      <c r="Q79" s="57"/>
      <c r="R79" s="57" t="s">
        <v>60</v>
      </c>
      <c r="S79" s="54">
        <v>240</v>
      </c>
      <c r="T79" s="58"/>
      <c r="U79" s="58"/>
      <c r="V79" s="89">
        <v>0</v>
      </c>
      <c r="W79" s="89"/>
      <c r="X79" s="89">
        <v>10000</v>
      </c>
      <c r="Y79" s="89">
        <v>0</v>
      </c>
      <c r="Z79" s="4"/>
      <c r="AA79" s="4"/>
      <c r="AB79" s="2"/>
    </row>
    <row r="80" spans="1:28" ht="15.75">
      <c r="A80" s="2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47" t="s">
        <v>28</v>
      </c>
      <c r="O80" s="48" t="s">
        <v>70</v>
      </c>
      <c r="P80" s="56" t="s">
        <v>68</v>
      </c>
      <c r="Q80" s="50" t="s">
        <v>51</v>
      </c>
      <c r="R80" s="57" t="s">
        <v>61</v>
      </c>
      <c r="S80" s="54"/>
      <c r="T80" s="5"/>
      <c r="U80" s="5"/>
      <c r="V80" s="88">
        <f>V81</f>
        <v>0</v>
      </c>
      <c r="W80" s="88"/>
      <c r="X80" s="88">
        <f t="shared" ref="X80:Y81" si="37">X81</f>
        <v>10000</v>
      </c>
      <c r="Y80" s="88">
        <f t="shared" si="37"/>
        <v>0</v>
      </c>
      <c r="Z80" s="4"/>
      <c r="AA80" s="4"/>
      <c r="AB80" s="2"/>
    </row>
    <row r="81" spans="1:28" s="31" customFormat="1" ht="25.5">
      <c r="A81" s="29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55" t="s">
        <v>17</v>
      </c>
      <c r="O81" s="56" t="s">
        <v>70</v>
      </c>
      <c r="P81" s="56" t="s">
        <v>68</v>
      </c>
      <c r="Q81" s="57" t="s">
        <v>62</v>
      </c>
      <c r="R81" s="57" t="s">
        <v>61</v>
      </c>
      <c r="S81" s="54">
        <v>200</v>
      </c>
      <c r="T81" s="58"/>
      <c r="U81" s="58"/>
      <c r="V81" s="89">
        <f>V82</f>
        <v>0</v>
      </c>
      <c r="W81" s="89"/>
      <c r="X81" s="89">
        <f t="shared" si="37"/>
        <v>10000</v>
      </c>
      <c r="Y81" s="89">
        <f t="shared" si="37"/>
        <v>0</v>
      </c>
      <c r="Z81" s="4"/>
      <c r="AA81" s="4"/>
      <c r="AB81" s="29"/>
    </row>
    <row r="82" spans="1:28" s="31" customFormat="1" ht="25.5">
      <c r="A82" s="29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55" t="s">
        <v>18</v>
      </c>
      <c r="O82" s="56" t="s">
        <v>70</v>
      </c>
      <c r="P82" s="56" t="s">
        <v>68</v>
      </c>
      <c r="Q82" s="57" t="s">
        <v>62</v>
      </c>
      <c r="R82" s="57" t="s">
        <v>61</v>
      </c>
      <c r="S82" s="54">
        <v>240</v>
      </c>
      <c r="T82" s="58"/>
      <c r="U82" s="58"/>
      <c r="V82" s="89">
        <v>0</v>
      </c>
      <c r="W82" s="89"/>
      <c r="X82" s="89">
        <v>10000</v>
      </c>
      <c r="Y82" s="89">
        <v>0</v>
      </c>
      <c r="Z82" s="4"/>
      <c r="AA82" s="4"/>
      <c r="AB82" s="29"/>
    </row>
    <row r="83" spans="1:28" s="28" customFormat="1" ht="15" customHeight="1">
      <c r="A83" s="2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47" t="s">
        <v>46</v>
      </c>
      <c r="O83" s="48" t="s">
        <v>71</v>
      </c>
      <c r="P83" s="48"/>
      <c r="Q83" s="50"/>
      <c r="R83" s="50"/>
      <c r="S83" s="52"/>
      <c r="T83" s="5"/>
      <c r="U83" s="5"/>
      <c r="V83" s="88">
        <f>V84</f>
        <v>2685700</v>
      </c>
      <c r="W83" s="88"/>
      <c r="X83" s="88">
        <f t="shared" ref="X83:Y87" si="38">X84</f>
        <v>0</v>
      </c>
      <c r="Y83" s="88">
        <f t="shared" si="38"/>
        <v>0</v>
      </c>
      <c r="Z83" s="8"/>
      <c r="AA83" s="8"/>
      <c r="AB83" s="27"/>
    </row>
    <row r="84" spans="1:28" ht="15" customHeight="1">
      <c r="A84" s="2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47" t="s">
        <v>29</v>
      </c>
      <c r="O84" s="56" t="s">
        <v>71</v>
      </c>
      <c r="P84" s="56" t="s">
        <v>64</v>
      </c>
      <c r="Q84" s="50"/>
      <c r="R84" s="57"/>
      <c r="S84" s="54"/>
      <c r="T84" s="5"/>
      <c r="U84" s="5"/>
      <c r="V84" s="88">
        <f>V86</f>
        <v>2685700</v>
      </c>
      <c r="W84" s="88"/>
      <c r="X84" s="88">
        <f>X86</f>
        <v>0</v>
      </c>
      <c r="Y84" s="88">
        <f>Y86</f>
        <v>0</v>
      </c>
      <c r="Z84" s="4"/>
      <c r="AA84" s="4"/>
      <c r="AB84" s="2"/>
    </row>
    <row r="85" spans="1:28" ht="21.75" customHeight="1">
      <c r="A85" s="2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53" t="s">
        <v>78</v>
      </c>
      <c r="O85" s="48" t="s">
        <v>71</v>
      </c>
      <c r="P85" s="48" t="s">
        <v>64</v>
      </c>
      <c r="Q85" s="50"/>
      <c r="R85" s="50" t="s">
        <v>51</v>
      </c>
      <c r="S85" s="52"/>
      <c r="T85" s="5"/>
      <c r="U85" s="5"/>
      <c r="V85" s="88">
        <f>V84</f>
        <v>2685700</v>
      </c>
      <c r="W85" s="88"/>
      <c r="X85" s="88">
        <f t="shared" ref="X85" si="39">X84</f>
        <v>0</v>
      </c>
      <c r="Y85" s="88">
        <f t="shared" ref="Y85" si="40">Y84</f>
        <v>0</v>
      </c>
      <c r="Z85" s="4"/>
      <c r="AA85" s="4"/>
      <c r="AB85" s="2"/>
    </row>
    <row r="86" spans="1:28" ht="45.75" customHeight="1">
      <c r="A86" s="2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47" t="s">
        <v>47</v>
      </c>
      <c r="O86" s="56" t="s">
        <v>71</v>
      </c>
      <c r="P86" s="56" t="s">
        <v>64</v>
      </c>
      <c r="Q86" s="50" t="s">
        <v>51</v>
      </c>
      <c r="R86" s="57" t="s">
        <v>62</v>
      </c>
      <c r="S86" s="6"/>
      <c r="T86" s="5"/>
      <c r="U86" s="5"/>
      <c r="V86" s="88">
        <f>V87</f>
        <v>2685700</v>
      </c>
      <c r="W86" s="88"/>
      <c r="X86" s="88">
        <f t="shared" si="38"/>
        <v>0</v>
      </c>
      <c r="Y86" s="88">
        <f t="shared" si="38"/>
        <v>0</v>
      </c>
      <c r="Z86" s="4"/>
      <c r="AA86" s="4"/>
      <c r="AB86" s="2"/>
    </row>
    <row r="87" spans="1:28" ht="15" customHeight="1">
      <c r="A87" s="2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55" t="s">
        <v>22</v>
      </c>
      <c r="O87" s="56" t="s">
        <v>71</v>
      </c>
      <c r="P87" s="56" t="s">
        <v>64</v>
      </c>
      <c r="Q87" s="50" t="s">
        <v>63</v>
      </c>
      <c r="R87" s="57" t="s">
        <v>62</v>
      </c>
      <c r="S87" s="33">
        <v>500</v>
      </c>
      <c r="T87" s="58"/>
      <c r="U87" s="58"/>
      <c r="V87" s="89">
        <f>V88</f>
        <v>2685700</v>
      </c>
      <c r="W87" s="89"/>
      <c r="X87" s="89">
        <f t="shared" si="38"/>
        <v>0</v>
      </c>
      <c r="Y87" s="89">
        <f t="shared" si="38"/>
        <v>0</v>
      </c>
      <c r="Z87" s="4"/>
      <c r="AA87" s="4"/>
      <c r="AB87" s="2"/>
    </row>
    <row r="88" spans="1:28" ht="15" customHeight="1">
      <c r="A88" s="2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55" t="s">
        <v>23</v>
      </c>
      <c r="O88" s="56" t="s">
        <v>71</v>
      </c>
      <c r="P88" s="56" t="s">
        <v>64</v>
      </c>
      <c r="Q88" s="57" t="s">
        <v>63</v>
      </c>
      <c r="R88" s="57" t="s">
        <v>62</v>
      </c>
      <c r="S88" s="33">
        <v>540</v>
      </c>
      <c r="T88" s="58"/>
      <c r="U88" s="58"/>
      <c r="V88" s="89">
        <v>2685700</v>
      </c>
      <c r="W88" s="89"/>
      <c r="X88" s="89">
        <v>0</v>
      </c>
      <c r="Y88" s="89">
        <v>0</v>
      </c>
      <c r="Z88" s="4"/>
      <c r="AA88" s="4"/>
      <c r="AB88" s="2"/>
    </row>
    <row r="89" spans="1:28" s="28" customFormat="1" ht="15" customHeight="1">
      <c r="A89" s="2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47" t="s">
        <v>48</v>
      </c>
      <c r="O89" s="48">
        <v>10</v>
      </c>
      <c r="P89" s="48"/>
      <c r="Q89" s="50"/>
      <c r="R89" s="50"/>
      <c r="S89" s="6"/>
      <c r="T89" s="5"/>
      <c r="U89" s="5"/>
      <c r="V89" s="88">
        <f>V90</f>
        <v>216622.32</v>
      </c>
      <c r="W89" s="88"/>
      <c r="X89" s="88">
        <f t="shared" ref="X89:Y93" si="41">X90</f>
        <v>0</v>
      </c>
      <c r="Y89" s="88">
        <f t="shared" si="41"/>
        <v>0</v>
      </c>
      <c r="Z89" s="8"/>
      <c r="AA89" s="8"/>
      <c r="AB89" s="27"/>
    </row>
    <row r="90" spans="1:28" s="28" customFormat="1" ht="15" customHeight="1">
      <c r="A90" s="2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47" t="s">
        <v>30</v>
      </c>
      <c r="O90" s="48">
        <v>10</v>
      </c>
      <c r="P90" s="48" t="s">
        <v>64</v>
      </c>
      <c r="Q90" s="50"/>
      <c r="R90" s="50"/>
      <c r="S90" s="6"/>
      <c r="T90" s="5"/>
      <c r="U90" s="5"/>
      <c r="V90" s="88">
        <f>V92</f>
        <v>216622.32</v>
      </c>
      <c r="W90" s="88"/>
      <c r="X90" s="88">
        <f>X92</f>
        <v>0</v>
      </c>
      <c r="Y90" s="88">
        <f>Y92</f>
        <v>0</v>
      </c>
      <c r="Z90" s="8"/>
      <c r="AA90" s="8"/>
      <c r="AB90" s="27"/>
    </row>
    <row r="91" spans="1:28" ht="21.75" customHeight="1">
      <c r="A91" s="2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53" t="s">
        <v>78</v>
      </c>
      <c r="O91" s="48" t="s">
        <v>79</v>
      </c>
      <c r="P91" s="48" t="s">
        <v>64</v>
      </c>
      <c r="Q91" s="50"/>
      <c r="R91" s="50" t="s">
        <v>51</v>
      </c>
      <c r="S91" s="52"/>
      <c r="T91" s="5"/>
      <c r="U91" s="5"/>
      <c r="V91" s="88">
        <f>V90</f>
        <v>216622.32</v>
      </c>
      <c r="W91" s="88"/>
      <c r="X91" s="88">
        <f t="shared" ref="X91" si="42">X90</f>
        <v>0</v>
      </c>
      <c r="Y91" s="88">
        <f t="shared" ref="Y91" si="43">Y90</f>
        <v>0</v>
      </c>
      <c r="Z91" s="4"/>
      <c r="AA91" s="4"/>
      <c r="AB91" s="2"/>
    </row>
    <row r="92" spans="1:28" s="28" customFormat="1" ht="17.25" customHeight="1">
      <c r="A92" s="36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37"/>
      <c r="M92" s="37"/>
      <c r="N92" s="47" t="s">
        <v>49</v>
      </c>
      <c r="O92" s="48">
        <v>10</v>
      </c>
      <c r="P92" s="48" t="s">
        <v>64</v>
      </c>
      <c r="Q92" s="50" t="s">
        <v>51</v>
      </c>
      <c r="R92" s="50" t="s">
        <v>63</v>
      </c>
      <c r="S92" s="32"/>
      <c r="T92" s="59"/>
      <c r="U92" s="60"/>
      <c r="V92" s="88">
        <f>V93</f>
        <v>216622.32</v>
      </c>
      <c r="W92" s="88"/>
      <c r="X92" s="88">
        <f t="shared" si="41"/>
        <v>0</v>
      </c>
      <c r="Y92" s="88">
        <f t="shared" si="41"/>
        <v>0</v>
      </c>
      <c r="Z92" s="38"/>
      <c r="AA92" s="39"/>
      <c r="AB92" s="36"/>
    </row>
    <row r="93" spans="1:28" ht="17.25" customHeight="1">
      <c r="A93" s="21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3"/>
      <c r="M93" s="23"/>
      <c r="N93" s="55" t="s">
        <v>31</v>
      </c>
      <c r="O93" s="56">
        <v>10</v>
      </c>
      <c r="P93" s="56" t="s">
        <v>64</v>
      </c>
      <c r="Q93" s="57" t="s">
        <v>51</v>
      </c>
      <c r="R93" s="57" t="s">
        <v>63</v>
      </c>
      <c r="S93" s="35" t="s">
        <v>76</v>
      </c>
      <c r="T93" s="61"/>
      <c r="U93" s="62"/>
      <c r="V93" s="89">
        <f>V94</f>
        <v>216622.32</v>
      </c>
      <c r="W93" s="89"/>
      <c r="X93" s="89">
        <f t="shared" si="41"/>
        <v>0</v>
      </c>
      <c r="Y93" s="89">
        <f t="shared" si="41"/>
        <v>0</v>
      </c>
      <c r="Z93" s="24"/>
      <c r="AA93" s="25"/>
      <c r="AB93" s="21"/>
    </row>
    <row r="94" spans="1:28" ht="17.25" customHeight="1">
      <c r="A94" s="21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3"/>
      <c r="M94" s="23"/>
      <c r="N94" s="55" t="s">
        <v>32</v>
      </c>
      <c r="O94" s="56">
        <v>10</v>
      </c>
      <c r="P94" s="56" t="s">
        <v>64</v>
      </c>
      <c r="Q94" s="57" t="s">
        <v>51</v>
      </c>
      <c r="R94" s="57" t="s">
        <v>63</v>
      </c>
      <c r="S94" s="34" t="s">
        <v>75</v>
      </c>
      <c r="T94" s="33"/>
      <c r="U94" s="63"/>
      <c r="V94" s="89">
        <v>216622.32</v>
      </c>
      <c r="W94" s="89"/>
      <c r="X94" s="89">
        <v>0</v>
      </c>
      <c r="Y94" s="89">
        <v>0</v>
      </c>
      <c r="Z94" s="24"/>
      <c r="AA94" s="25"/>
      <c r="AB94" s="21"/>
    </row>
    <row r="95" spans="1:28" s="28" customFormat="1" ht="17.25" customHeight="1">
      <c r="A95" s="36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37"/>
      <c r="M95" s="37"/>
      <c r="N95" s="47" t="s">
        <v>50</v>
      </c>
      <c r="O95" s="48">
        <v>99</v>
      </c>
      <c r="P95" s="48">
        <v>99</v>
      </c>
      <c r="Q95" s="64"/>
      <c r="R95" s="50"/>
      <c r="S95" s="34"/>
      <c r="T95" s="6"/>
      <c r="U95" s="65"/>
      <c r="V95" s="88">
        <v>0</v>
      </c>
      <c r="W95" s="88"/>
      <c r="X95" s="88">
        <f>X97</f>
        <v>75220</v>
      </c>
      <c r="Y95" s="88">
        <f>Y97</f>
        <v>154425</v>
      </c>
      <c r="Z95" s="38"/>
      <c r="AA95" s="39"/>
      <c r="AB95" s="36"/>
    </row>
    <row r="96" spans="1:28" ht="21.75" customHeight="1">
      <c r="A96" s="2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53" t="s">
        <v>78</v>
      </c>
      <c r="O96" s="48" t="s">
        <v>80</v>
      </c>
      <c r="P96" s="48" t="s">
        <v>80</v>
      </c>
      <c r="Q96" s="50"/>
      <c r="R96" s="50" t="s">
        <v>51</v>
      </c>
      <c r="S96" s="52"/>
      <c r="T96" s="5"/>
      <c r="U96" s="5"/>
      <c r="V96" s="88">
        <f>V95</f>
        <v>0</v>
      </c>
      <c r="W96" s="88"/>
      <c r="X96" s="88">
        <f t="shared" ref="X96" si="44">X95</f>
        <v>75220</v>
      </c>
      <c r="Y96" s="88">
        <f t="shared" ref="Y96" si="45">Y95</f>
        <v>154425</v>
      </c>
      <c r="Z96" s="4"/>
      <c r="AA96" s="4"/>
      <c r="AB96" s="2"/>
    </row>
    <row r="97" spans="1:28" s="28" customFormat="1" ht="17.25" customHeight="1">
      <c r="A97" s="36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37"/>
      <c r="M97" s="37"/>
      <c r="N97" s="47" t="s">
        <v>50</v>
      </c>
      <c r="O97" s="48">
        <v>99</v>
      </c>
      <c r="P97" s="48">
        <v>99</v>
      </c>
      <c r="Q97" s="64"/>
      <c r="R97" s="50" t="s">
        <v>51</v>
      </c>
      <c r="S97" s="34"/>
      <c r="T97" s="6"/>
      <c r="U97" s="65"/>
      <c r="V97" s="88">
        <v>0</v>
      </c>
      <c r="W97" s="88"/>
      <c r="X97" s="88">
        <f t="shared" ref="X97:Y98" si="46">X98</f>
        <v>75220</v>
      </c>
      <c r="Y97" s="88">
        <f t="shared" si="46"/>
        <v>154425</v>
      </c>
      <c r="Z97" s="38"/>
      <c r="AA97" s="39"/>
      <c r="AB97" s="36"/>
    </row>
    <row r="98" spans="1:28" ht="17.25" customHeight="1">
      <c r="A98" s="21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3"/>
      <c r="M98" s="23"/>
      <c r="N98" s="55" t="s">
        <v>50</v>
      </c>
      <c r="O98" s="48">
        <v>99</v>
      </c>
      <c r="P98" s="48">
        <v>99</v>
      </c>
      <c r="Q98" s="66"/>
      <c r="R98" s="57" t="s">
        <v>51</v>
      </c>
      <c r="S98" s="35" t="s">
        <v>72</v>
      </c>
      <c r="T98" s="33"/>
      <c r="U98" s="63"/>
      <c r="V98" s="88">
        <v>0</v>
      </c>
      <c r="W98" s="88"/>
      <c r="X98" s="88">
        <f t="shared" si="46"/>
        <v>75220</v>
      </c>
      <c r="Y98" s="88">
        <f t="shared" si="46"/>
        <v>154425</v>
      </c>
      <c r="Z98" s="24"/>
      <c r="AA98" s="25"/>
      <c r="AB98" s="21"/>
    </row>
    <row r="99" spans="1:28" ht="27.75" customHeight="1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3"/>
      <c r="M99" s="23"/>
      <c r="N99" s="55" t="s">
        <v>50</v>
      </c>
      <c r="O99" s="56">
        <v>99</v>
      </c>
      <c r="P99" s="56">
        <v>99</v>
      </c>
      <c r="Q99" s="66"/>
      <c r="R99" s="57" t="s">
        <v>51</v>
      </c>
      <c r="S99" s="35" t="s">
        <v>73</v>
      </c>
      <c r="T99" s="33"/>
      <c r="U99" s="63"/>
      <c r="V99" s="89">
        <v>0</v>
      </c>
      <c r="W99" s="89"/>
      <c r="X99" s="89">
        <v>75220</v>
      </c>
      <c r="Y99" s="89">
        <v>154425</v>
      </c>
      <c r="Z99" s="24"/>
      <c r="AA99" s="25"/>
      <c r="AB99" s="21"/>
    </row>
    <row r="100" spans="1:28" ht="12.75" customHeight="1" thickBo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0" t="s">
        <v>74</v>
      </c>
      <c r="O100" s="26"/>
      <c r="P100" s="26"/>
      <c r="Q100" s="1"/>
      <c r="R100" s="67"/>
      <c r="S100" s="67"/>
      <c r="T100" s="1"/>
      <c r="U100" s="1"/>
      <c r="V100" s="92">
        <f>V90+V83+V66+V54+V46+V15+V60</f>
        <v>6243415</v>
      </c>
      <c r="W100" s="92"/>
      <c r="X100" s="92">
        <f>X90+X83+X66+X54+X46+X15+X60+X97</f>
        <v>3153690</v>
      </c>
      <c r="Y100" s="92">
        <f>Y90+Y83+Y66+Y54+Y46+Y15+Y60+Y97</f>
        <v>3239043</v>
      </c>
      <c r="Z100" s="1"/>
      <c r="AA100" s="1"/>
      <c r="AB100" s="1"/>
    </row>
    <row r="101" spans="1:28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98" t="s">
        <v>0</v>
      </c>
      <c r="O101" s="98"/>
      <c r="P101" s="98"/>
      <c r="Q101" s="98"/>
      <c r="R101" s="98"/>
      <c r="S101" s="3"/>
      <c r="T101" s="3"/>
      <c r="U101" s="3"/>
      <c r="V101" s="3"/>
      <c r="W101" s="2"/>
      <c r="X101" s="2"/>
      <c r="Y101" s="2"/>
      <c r="Z101" s="2"/>
      <c r="AA101" s="1"/>
      <c r="AB101" s="1"/>
    </row>
  </sheetData>
  <mergeCells count="9">
    <mergeCell ref="V1:Y5"/>
    <mergeCell ref="N101:R101"/>
    <mergeCell ref="U12:U13"/>
    <mergeCell ref="V11:Y11"/>
    <mergeCell ref="Q12:Q14"/>
    <mergeCell ref="V12:V13"/>
    <mergeCell ref="X12:X13"/>
    <mergeCell ref="Y12:Y13"/>
    <mergeCell ref="N8:Y10"/>
  </mergeCells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ассигн</vt:lpstr>
      <vt:lpstr>ассигн!Заголовки_для_печати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БУХ</cp:lastModifiedBy>
  <cp:lastPrinted>2022-11-17T04:41:33Z</cp:lastPrinted>
  <dcterms:created xsi:type="dcterms:W3CDTF">2021-05-04T02:38:45Z</dcterms:created>
  <dcterms:modified xsi:type="dcterms:W3CDTF">2022-12-29T01:43:12Z</dcterms:modified>
</cp:coreProperties>
</file>